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1075" windowHeight="100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96" i="1" l="1"/>
  <c r="N96" i="1"/>
  <c r="M96" i="1"/>
  <c r="J96" i="1"/>
  <c r="I96" i="1"/>
  <c r="S96" i="1"/>
  <c r="R96" i="1"/>
  <c r="Q96" i="1"/>
  <c r="S90" i="1"/>
  <c r="R90" i="1"/>
  <c r="Q90" i="1"/>
  <c r="P90" i="1"/>
  <c r="N90" i="1"/>
  <c r="M90" i="1"/>
  <c r="J90" i="1"/>
  <c r="I90" i="1"/>
  <c r="S46" i="1"/>
  <c r="R46" i="1"/>
  <c r="Q46" i="1"/>
  <c r="N27" i="1"/>
  <c r="S94" i="1" l="1"/>
  <c r="R94" i="1"/>
  <c r="Q94" i="1"/>
  <c r="S67" i="1" l="1"/>
  <c r="R67" i="1"/>
  <c r="Q67" i="1"/>
  <c r="N40" i="1" l="1"/>
  <c r="N46" i="1" s="1"/>
  <c r="M40" i="1"/>
  <c r="M46" i="1" s="1"/>
  <c r="I40" i="1"/>
  <c r="I46" i="1" s="1"/>
  <c r="P34" i="1"/>
  <c r="N34" i="1"/>
  <c r="N36" i="1" s="1"/>
  <c r="M34" i="1"/>
  <c r="J34" i="1"/>
  <c r="I34" i="1"/>
  <c r="N79" i="1" l="1"/>
  <c r="P67" i="1"/>
  <c r="N67" i="1"/>
  <c r="M67" i="1"/>
  <c r="J67" i="1"/>
  <c r="I67" i="1"/>
  <c r="S7" i="1" l="1"/>
  <c r="R7" i="1"/>
  <c r="Q7" i="1"/>
  <c r="P7" i="1"/>
  <c r="N7" i="1"/>
  <c r="M7" i="1"/>
  <c r="J7" i="1"/>
  <c r="I7" i="1"/>
  <c r="S44" i="1"/>
  <c r="R44" i="1"/>
  <c r="Q44" i="1"/>
  <c r="P44" i="1"/>
  <c r="N44" i="1"/>
  <c r="M44" i="1"/>
  <c r="J44" i="1"/>
  <c r="I44" i="1"/>
  <c r="M88" i="1" l="1"/>
  <c r="N88" i="1"/>
  <c r="Q34" i="1"/>
  <c r="P117" i="1" l="1"/>
  <c r="P94" i="1"/>
  <c r="P88" i="1"/>
  <c r="P79" i="1"/>
  <c r="P73" i="1"/>
  <c r="P60" i="1"/>
  <c r="P69" i="1" s="1"/>
  <c r="P40" i="1"/>
  <c r="P46" i="1" s="1"/>
  <c r="P81" i="1" l="1"/>
  <c r="N94" i="1"/>
  <c r="M94" i="1"/>
  <c r="J94" i="1"/>
  <c r="I94" i="1"/>
  <c r="S79" i="1"/>
  <c r="S81" i="1" s="1"/>
  <c r="R79" i="1"/>
  <c r="R81" i="1" s="1"/>
  <c r="Q79" i="1"/>
  <c r="Q81" i="1" s="1"/>
  <c r="M79" i="1"/>
  <c r="J79" i="1"/>
  <c r="I79" i="1"/>
  <c r="I88" i="1"/>
  <c r="J88" i="1"/>
  <c r="Q88" i="1"/>
  <c r="R88" i="1"/>
  <c r="S88" i="1"/>
  <c r="S34" i="1"/>
  <c r="R34" i="1"/>
  <c r="I108" i="1" l="1"/>
  <c r="J108" i="1"/>
  <c r="M108" i="1"/>
  <c r="N108" i="1"/>
  <c r="P108" i="1"/>
  <c r="Q108" i="1"/>
  <c r="R108" i="1"/>
  <c r="S108" i="1"/>
  <c r="S40" i="1" l="1"/>
  <c r="R40" i="1"/>
  <c r="Q40" i="1"/>
  <c r="J40" i="1"/>
  <c r="J46" i="1" s="1"/>
  <c r="P27" i="1" l="1"/>
  <c r="P36" i="1" s="1"/>
  <c r="J60" i="1" l="1"/>
  <c r="J69" i="1" s="1"/>
  <c r="M117" i="1" l="1"/>
  <c r="I27" i="1" l="1"/>
  <c r="I36" i="1" s="1"/>
  <c r="R60" i="1" l="1"/>
  <c r="R69" i="1" s="1"/>
  <c r="S60" i="1"/>
  <c r="S69" i="1" s="1"/>
  <c r="Q60" i="1"/>
  <c r="Q69" i="1" s="1"/>
  <c r="R27" i="1" l="1"/>
  <c r="R36" i="1" s="1"/>
  <c r="S27" i="1"/>
  <c r="S36" i="1" s="1"/>
  <c r="Q27" i="1"/>
  <c r="Q36" i="1" s="1"/>
  <c r="J27" i="1"/>
  <c r="J36" i="1" s="1"/>
  <c r="M27" i="1"/>
  <c r="M36" i="1" s="1"/>
  <c r="N117" i="1" l="1"/>
  <c r="J117" i="1"/>
  <c r="I117" i="1"/>
  <c r="N73" i="1" l="1"/>
  <c r="N81" i="1" s="1"/>
  <c r="M73" i="1"/>
  <c r="M81" i="1" s="1"/>
  <c r="J73" i="1"/>
  <c r="J81" i="1" s="1"/>
  <c r="I73" i="1"/>
  <c r="I81" i="1" s="1"/>
  <c r="N60" i="1"/>
  <c r="N69" i="1" s="1"/>
  <c r="M60" i="1"/>
  <c r="M69" i="1" s="1"/>
  <c r="I60" i="1"/>
  <c r="I69" i="1" s="1"/>
</calcChain>
</file>

<file path=xl/sharedStrings.xml><?xml version="1.0" encoding="utf-8"?>
<sst xmlns="http://schemas.openxmlformats.org/spreadsheetml/2006/main" count="543" uniqueCount="359">
  <si>
    <t>№</t>
  </si>
  <si>
    <t>Процедура</t>
  </si>
  <si>
    <t>Рег. № на
проектното
предложение в
ИСУН 2020</t>
  </si>
  <si>
    <t>Наименование на проектното
предложение</t>
  </si>
  <si>
    <t>Кандидат</t>
  </si>
  <si>
    <t>Дата на подаване</t>
  </si>
  <si>
    <t>Заявена от
кандидата БФП,
лв.</t>
  </si>
  <si>
    <t>Статус</t>
  </si>
  <si>
    <t>Точки от
ТФО</t>
  </si>
  <si>
    <t>Договор за БФП</t>
  </si>
  <si>
    <t>№ по ред на
проектното
предложение в
ИСУН 2020</t>
  </si>
  <si>
    <t xml:space="preserve">BG06RDNP001-
19.105-0001
</t>
  </si>
  <si>
    <t>Румен Георгиев
Дешев</t>
  </si>
  <si>
    <t>16.11.2018 г.</t>
  </si>
  <si>
    <t>Въвеждане на иновативен подход
при организация, експлоатацията на
машинно-тракторния парк на
животновъдно стопанство</t>
  </si>
  <si>
    <t>№ BG06RDNP001-19.105 - „МИГ Белене - Никопол, подмярка 4.1 „Инвестиции 
в земеделски стопанства“ от мярка 4 „Инвестиции в материални активи“</t>
  </si>
  <si>
    <t>BG06RDNP001-
19.105-0002</t>
  </si>
  <si>
    <t>BG06RDNP001-
19.105-0003</t>
  </si>
  <si>
    <t>BG06RDNP001-
19.105-0004</t>
  </si>
  <si>
    <t>АГРОФЕМ ООД</t>
  </si>
  <si>
    <t>16.11.2018 г</t>
  </si>
  <si>
    <t>BG06RDNP001-
19.105-0005</t>
  </si>
  <si>
    <t>ET "АХМЕД
ТАТАРЛЪ"</t>
  </si>
  <si>
    <t>17.11.2018 г.</t>
  </si>
  <si>
    <t>Внедряване на иновативен подход
при извършване на основни
агротехнически мероприятия в
животновъдно стопанство</t>
  </si>
  <si>
    <t>BG06RDNP001-
19.105-0006</t>
  </si>
  <si>
    <t>Въвеждане на иновативен подход
при отглеждане на овце за
производство на сурово овче мляко</t>
  </si>
  <si>
    <t>ET ''MOНИ -
БРАНИМИР
БОЯНОВ''</t>
  </si>
  <si>
    <t>17.11.2018 г</t>
  </si>
  <si>
    <t>BG06RDNP001-
19.105-0007</t>
  </si>
  <si>
    <t>ЗС ЛЮДМИЛ
ИВАНОВ
СТЕФАНОВ</t>
  </si>
  <si>
    <t>BG06RDNP001-
19.105-0008</t>
  </si>
  <si>
    <t>BG06RDNP001-
19.105-0009</t>
  </si>
  <si>
    <t xml:space="preserve">ГЕРГАНА
ВАЛЕРИЕВА
ЕНЕВА
</t>
  </si>
  <si>
    <t>18.11.2018 г</t>
  </si>
  <si>
    <t>Модернизация на земеделско
стопанство чрез технологични
иновации</t>
  </si>
  <si>
    <t>МИЛЕН
ЙОСИФОВ
ИВАНОВ</t>
  </si>
  <si>
    <t>18.11.2018 г.</t>
  </si>
  <si>
    <t>Подкрепа за предоставяне на
материални активи в земеделско
стопанството</t>
  </si>
  <si>
    <t>ЗС Юзджан
Даудов
Сакаджиев</t>
  </si>
  <si>
    <t>19.11.2018 г.</t>
  </si>
  <si>
    <t>Модернизация на овцеферма
„Братя Николови“ чрез внедряване
на нова за стопанството земеделска
техника</t>
  </si>
  <si>
    <t>ЕТ "БРАТЯ
НИКОЛОВИ -
ХРИСТО
НИКОЛОВ"</t>
  </si>
  <si>
    <t>Закупуване на специализирана
техника за отглеждане и
изхранване на животни</t>
  </si>
  <si>
    <t>1 ПРИЕМ</t>
  </si>
  <si>
    <t>Оттеглен</t>
  </si>
  <si>
    <t>Отхвърлен</t>
  </si>
  <si>
    <t>Цеца Иванова
Илиева</t>
  </si>
  <si>
    <t>ЗК "ЕДИНСТВО -
94"</t>
  </si>
  <si>
    <t>Сключен Договор</t>
  </si>
  <si>
    <t>Закупуване на техника за био
насаждения - винени лозя</t>
  </si>
  <si>
    <t>06.06.2019 г.</t>
  </si>
  <si>
    <t>Милен Йосифов
Иванов</t>
  </si>
  <si>
    <t>07.06.2019 г</t>
  </si>
  <si>
    <t>ЮЗДЖАН ДАУДОВ
САКАДЖИЕВ</t>
  </si>
  <si>
    <t>10.06.2019 г</t>
  </si>
  <si>
    <t>Модернизация на земеделско
стопанство</t>
  </si>
  <si>
    <t xml:space="preserve">АГРИТРЕЙДИНГ ООД </t>
  </si>
  <si>
    <t>10.06.2019 г.</t>
  </si>
  <si>
    <t>2 ПРИЕМ</t>
  </si>
  <si>
    <t>Общо:</t>
  </si>
  <si>
    <t>BG06RDNP001-
19.136-0001</t>
  </si>
  <si>
    <t>Предоставяне на атракционни услуги</t>
  </si>
  <si>
    <t>„АГРО СТИЛ – С“
ЕООД</t>
  </si>
  <si>
    <t>12.03.2019 г.</t>
  </si>
  <si>
    <t>BG06RDNP001-
19.136-0002</t>
  </si>
  <si>
    <t>„Мобилиери“
ООД</t>
  </si>
  <si>
    <t>15.03.2019 г.</t>
  </si>
  <si>
    <t>BG06RDNP001-
19.136-0003</t>
  </si>
  <si>
    <t>Автосервиз с автомивка и пункт за
технически прегледи в ПИ
51723.500.1141-УПИ VII, кв. 29, гр.
Никопол – първи етап от
административно-обслужваща сграда</t>
  </si>
  <si>
    <t>Юзгунай
Айрединова
Сакаджиева</t>
  </si>
  <si>
    <t>BG06RDNP001-
19.136-0004</t>
  </si>
  <si>
    <t>ДОКТОР ЦВЕТАН
АНДРЕЕВ 2000 ЕТ</t>
  </si>
  <si>
    <t>BG06RDNP001-19.136-0005</t>
  </si>
  <si>
    <t>ЕТ „ЯВОР КЮРЧЕВ“</t>
  </si>
  <si>
    <t>BG06RDNP001-
19.136-0006</t>
  </si>
  <si>
    <t>"Ганчеви
перфект" ЕООД</t>
  </si>
  <si>
    <t>16.03.2019 г.</t>
  </si>
  <si>
    <t>BG06RDNP001-
19.136-0007</t>
  </si>
  <si>
    <t>Разкриване на модерно фотографско
ателие за предоставяне на иновативни арт услуги на населението и гости на
територията на МИГ Белене – Никопол</t>
  </si>
  <si>
    <t>Устойчив растеж и развитие на фирма
за производство на мебели –
„МОБИЛИЕРИ“ ООД на територията на МИГ Белене-Никопол</t>
  </si>
  <si>
    <t>Подобряване достъпа до качествени
здравни услуги на населението от
територията на МИГ Белене-Никопол, чрез разкриване на модерен лекарски кабинет за извънболнична помощ</t>
  </si>
  <si>
    <t>ВРАТИЧКИТЕ
ООД</t>
  </si>
  <si>
    <t>17.03.2019 г.</t>
  </si>
  <si>
    <t>BG06RDNP001-
19.136-0008</t>
  </si>
  <si>
    <t>Закупуване на оборудване на цех за
производство на PVC и алуминиева
дограма</t>
  </si>
  <si>
    <t>Цветков - М
ЕООД</t>
  </si>
  <si>
    <t>BG06RDNP001-
19.136-0009</t>
  </si>
  <si>
    <t>Предоставяне на авторемонти услуги</t>
  </si>
  <si>
    <t>"АНГЕЛОВИ
АУТО" ЕООД</t>
  </si>
  <si>
    <t>18.03.2019 г.</t>
  </si>
  <si>
    <t>BG06RDNP001-
19.136-0010</t>
  </si>
  <si>
    <t>Доставка на специализирано
оборудване за „АГППДП-ПЛАМАДЕНТ“ ООД</t>
  </si>
  <si>
    <t>ПРОИЗВОДИТЕЛНА КООПЕРАЦИЯ
"УТРО"</t>
  </si>
  <si>
    <t xml:space="preserve">“Aлбена Симеонова 1“
ЕООД </t>
  </si>
  <si>
    <t>BG06RDNP001-
19.136-0011</t>
  </si>
  <si>
    <t>Развитие на иновативни образователни алтернативни туристически услуги на територията на МИГ Белене - Никопол</t>
  </si>
  <si>
    <t>"ЕВРОКОНСУЛТ
МИГ" ООД</t>
  </si>
  <si>
    <t>BG06RDNP001-
19.253-0001</t>
  </si>
  <si>
    <t xml:space="preserve">ОБЩИНА НИКОПОЛ </t>
  </si>
  <si>
    <t>27.05.2019 г.</t>
  </si>
  <si>
    <t>BG06RDNP001-
19.253-0002</t>
  </si>
  <si>
    <t>Подобряване на средата на живот чрез реконструкция на част от уличната мрежа и изграждане на спортна инфраструктура на територията на
община Белене</t>
  </si>
  <si>
    <t xml:space="preserve">ОБЩИНА БЕЛЕНЕ </t>
  </si>
  <si>
    <t>№ BG06RDNP001-19.253 „МИГ Белене-Никопол, мярка 7.2 „Инвестиции в
създаването, подобряването или разширяването на всички видове малка по мащаби инфраструктура“ от мярка 7 "Основни услуги и обновяване на селата в селските райони"</t>
  </si>
  <si>
    <t>Оперативна програма "Иновации и конкурентоспособност" 2014-2020</t>
  </si>
  <si>
    <t>„Енеркемикал“
ООД</t>
  </si>
  <si>
    <t>„Повишаване на производствения капацитет на „Енеркемикал“ ООД, чрез инвестиране в машини и оборудване за студена обработка на метали“</t>
  </si>
  <si>
    <t>17.07.2018 г.</t>
  </si>
  <si>
    <t>„Модернизиране на производствения процес в „Майкромет“ ООД чрез закупуване на галванична линия за електрохимично поцинковане“</t>
  </si>
  <si>
    <t>30.07.2018 г.</t>
  </si>
  <si>
    <t>„Подобряване на производствения капацитет на Клеърс ЕООД“</t>
  </si>
  <si>
    <t>19.09.2018 г.</t>
  </si>
  <si>
    <t>„Подобряване на производствения капацитет и конкурентоспособността на ЕТ „ПТБ-Даниела Денева“, чрез модернизиране на технологичното оборудване и диверсифициране на продукцията</t>
  </si>
  <si>
    <t>ET „ПТБ-
Даниела Денева</t>
  </si>
  <si>
    <t>20.09.2018 г.</t>
  </si>
  <si>
    <t>„Повишаване на производствения капацитет на „Дунав - Никопол“ ЕООД чрез въвеждането на ново технологично оборудване“</t>
  </si>
  <si>
    <t>„ДУНАВ -
НИКОПОЛ“
ЕООД</t>
  </si>
  <si>
    <t>„Клеърс“ ЕООД</t>
  </si>
  <si>
    <t>„Майкромет“ ООД</t>
  </si>
  <si>
    <t>21.09.2018 г.</t>
  </si>
  <si>
    <t>№ BG16RFOP002-2.022 „Подобряване на
производствения капацитет в МСП на територията на МИГ Белене - Никопол“</t>
  </si>
  <si>
    <t>BG16RFOP002-
2.022-0006</t>
  </si>
  <si>
    <t>Повишаване на производствения
капацитет на „МЕД ИНДЪСТРИ“
ООД, чрез инвестиране в машина
за производство на намотки</t>
  </si>
  <si>
    <t>МЕД ИНДЪСТРИ
ООД</t>
  </si>
  <si>
    <t>04.06.2019 г.</t>
  </si>
  <si>
    <t>BG16RFOP002-
2.022-0007</t>
  </si>
  <si>
    <t>Закупуване на високо технологично оборудване за подобряване производствения капацитет на "Минчев Мебел" ООД</t>
  </si>
  <si>
    <t>МИНЧЕВ МЕБЕЛ ООД</t>
  </si>
  <si>
    <t>21.06.2019 г.</t>
  </si>
  <si>
    <t>BG16RFOP002-
2.022-0008</t>
  </si>
  <si>
    <t>Подобряване на производствения
капацитет</t>
  </si>
  <si>
    <t>БЕЛЛА 21 ООД</t>
  </si>
  <si>
    <t>24.06.2019 г.</t>
  </si>
  <si>
    <t>Одобрен, но със статут "Резерва", поради недостиг на финансови средства</t>
  </si>
  <si>
    <t>3 ПРИЕМ</t>
  </si>
  <si>
    <t>няма
постъпили
предложения</t>
  </si>
  <si>
    <t>BG16M1OP002-3.013-001</t>
  </si>
  <si>
    <t>Подобряване на природозащитното състояние на местообитанията на целеви видове земноводни и влечуги в защитени зони "Персина", "Обнова - Карамандол" и "Никополското Плато"</t>
  </si>
  <si>
    <t>ФОНДАЦИЯ ЗА ОКОЛНА СРЕДА И ЗЕМЕДЕЛИЕ</t>
  </si>
  <si>
    <t>21.01.2020 г.</t>
  </si>
  <si>
    <t>BG16M1OP002-3.013-002</t>
  </si>
  <si>
    <t>BG16M1OP002-3.013-003</t>
  </si>
  <si>
    <t>Хабитат "Дунав"</t>
  </si>
  <si>
    <t>Асоциация наука за природата Сдружение</t>
  </si>
  <si>
    <t>Община Никопол</t>
  </si>
  <si>
    <t>Подобряване на природозащитното състояние на НАТУРА 2000 видове в община Никопол</t>
  </si>
  <si>
    <t>ПРЕКРАТЕНА ПРОЦЕДУРА</t>
  </si>
  <si>
    <t>№ BG16M10P002-3.030 "Подобряване на природозащитното
състояние на видове от мрежата
Натура 2000 чрез подхода ВОМР в територията на МИГ Белене - Никопол"</t>
  </si>
  <si>
    <t>НОВА ПРОЦЕ-ДУРА</t>
  </si>
  <si>
    <t>№ BG16M1OP002-3.013 "Подобряване на природозащитното
състояние на видове от мрежата
Натура 2000 чрез подхода ВОМР в територията на МИГ Белене - Никопол"</t>
  </si>
  <si>
    <t>BG16M10P002-3.030-001</t>
  </si>
  <si>
    <t>17.08.2020 г.</t>
  </si>
  <si>
    <t>BG16M10P002-3.030-002</t>
  </si>
  <si>
    <t>BG16M10P002-3.030-003</t>
  </si>
  <si>
    <t>“Реконструкция, рехабилитация и
обновяване на обекти на територията на община Никопол“ Подобект 1 „Реконструкция и
рехабилитация на улица „Васил
Левски“ село Черковица, Община Никопол“ Подобект 2 „Обновяване на крайбрежен парк „Ливингстън“</t>
  </si>
  <si>
    <t>Одобрена обща
стойност на
проектното
предложение лв. от ДФЗ/ РА</t>
  </si>
  <si>
    <t>Одобрена БФП лв. от ДФЗ/ РА</t>
  </si>
  <si>
    <t>Създаване на сливова овощна
градина и закупуване на земеделска техника за повишаване на
селскостопанската
производителност, обем на
продукцията и по - ефективно
използване на ресурсите в
земеделско стопанство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</si>
  <si>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</si>
  <si>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 - ефективно използване на ресурсите в
земеделското стопанство, находящо
се на територията на МИГ Белене -
Никопол</t>
  </si>
  <si>
    <t>Закупуване на селскостопанска
техника за растениевъдно стопанство</t>
  </si>
  <si>
    <t>„Повишаване на производителността и
ефективността в животновъдно
стопанство от територията на МИГ
Белене-Никопол“</t>
  </si>
  <si>
    <t>Внедряване на технологично оборудване, за производсво на вратички, шлайфане и фурнироване на детайли</t>
  </si>
  <si>
    <t>„АМБУЛАТОРИЯ
ЗА ГРУПОВА
ПРАКТИКА ЗА
ПЪРВИЧНА
ДЕНТАЛНА ПОМОЩ - ПЛАМАДЕНТ“ ООД</t>
  </si>
  <si>
    <t>ПРОГРАМА ЗА РАЗВИТИЕ НА СЕЛСКИТЕ РАЙОНИ 2014-2020</t>
  </si>
  <si>
    <t>Оперативна програма "Околна среда 2014-2020"</t>
  </si>
  <si>
    <t>Закупуване на техника за
повишаване на селскостопанската
производителност, обем на продукцията и по - ефективно използване на ресурсите в земеделското стопанство, находящо се на територията на МИГ Белене - Никопол</t>
  </si>
  <si>
    <t>Закупуване на техника за
повишаване на селскостопанската
производителност, обем на
продукцията и по-ефективно използване на ресурсите в земеделското стопанство, находящо се на територията на МИГ Белене - Никопол</t>
  </si>
  <si>
    <t>Реално изплатени средства, след одобрен финален отчет, проверено в ИСУН</t>
  </si>
  <si>
    <t>Реално назначени</t>
  </si>
  <si>
    <t>Жени</t>
  </si>
  <si>
    <t>Мъже</t>
  </si>
  <si>
    <t xml:space="preserve"> - </t>
  </si>
  <si>
    <t>АД № BG06RDNP001-
19.105-0009-C01 от 04.09.2020 г. - ОТКАЗ от изпълнение на договор</t>
  </si>
  <si>
    <t>АД № BG06RDNP001-
19.105-0006-C01 от 04.08.2020 г.</t>
  </si>
  <si>
    <t>АД № BG06RDNP001-
19.105-0008-C01 от 18.12.2020 г.</t>
  </si>
  <si>
    <t>АД № BG16RFOP002-2.022-0001-C01 от 07.03.2019 г.</t>
  </si>
  <si>
    <t>АД № BG16RFOP002-2.022-0002-C01 от 19.02.2019 г.</t>
  </si>
  <si>
    <t>АД № BG16RFOP002-2.022-0004-C01 от 25.02.2019 г.</t>
  </si>
  <si>
    <t>АД № BG16RFOP002-2.022-0005-C01 от 27.02.2019 г.</t>
  </si>
  <si>
    <t>АД № BG16RFOP002-2.022-0008-C01 от 20.12.2019 г.</t>
  </si>
  <si>
    <t>Повишаване на конкурентоспособността на фирма на
територията на МИГ Белене-Никопол</t>
  </si>
  <si>
    <t>Отхвърлен при повторно разглежане на проектните предложения</t>
  </si>
  <si>
    <t>АД № BG06RDNP001-
19.105-0001-C01 от  12.04.2021 г.</t>
  </si>
  <si>
    <t xml:space="preserve">                                                                                                                                                            Остатък по Оперативна програма "Иновации и конкурентоспособност" 2014-2020: 253 390,87 лв.</t>
  </si>
  <si>
    <t>Заявена от кандидата обща стойност на проектното предложение, лв.</t>
  </si>
  <si>
    <t>АД № BG06RDNP001-
19.105-0003-C01 от  22.04.2021 г.</t>
  </si>
  <si>
    <t>АД № BG16RFOP002-2.022-0003-C02 от 27.02.2019 г.</t>
  </si>
  <si>
    <t>ЗС СЕЯТ
СЕЛЯЙДИНОВ
ХАСАНОВ</t>
  </si>
  <si>
    <t>АД № Д-34-20 от 14.04.2021 г., Анекс  № I към договора от 14.06.2021 г.</t>
  </si>
  <si>
    <t>АД № Д-34-18 от 12.04.2021 г.</t>
  </si>
  <si>
    <t>„Закупуване на земеделска техника
за отглеждане на зърнено-житни и
маслодайни култури“</t>
  </si>
  <si>
    <t>АД № BG06RDNP001-
19.105-0007-C01 от 14.10.2021 г.</t>
  </si>
  <si>
    <t>BG06RDNP001-19.094 „МИГ Белене-Никопол, мярка 4.2 „Инвестиции в преработка/маркетинг на селскостопански продукти“</t>
  </si>
  <si>
    <t>BG06RDNP001-
19.094-0001</t>
  </si>
  <si>
    <t>„Повишаване на конкурентоспособността на млекопреработвателно предприятие от територията на МИГ БЕЛЕНЕ-НИКОПОЛ“</t>
  </si>
  <si>
    <t>„ЕЛИА МИЛК“ ООД</t>
  </si>
  <si>
    <t>30.06.2021 г.</t>
  </si>
  <si>
    <t>BG06RDNP001-19.319 “МИГ Белене-Никопол, Мярка 7.5 „Инвестиции за публично ползване в инфраструктура за отдих, туристическа информация и малка по мащаб туристическа инфраструктура“</t>
  </si>
  <si>
    <t>BG06RDNP001-
19.319-0001</t>
  </si>
  <si>
    <t>„Създаване на Туристически Информационен Център и поставяне на туристически съоръжения в Община Белене“</t>
  </si>
  <si>
    <t>31.08.2021 г.</t>
  </si>
  <si>
    <t>BG06RDNP001-
19.319-0002</t>
  </si>
  <si>
    <t>BG06RDNP001-
19.319-0003</t>
  </si>
  <si>
    <t>„Опознай природните забележителности с лодка по река Дунав“</t>
  </si>
  <si>
    <t>"Дунавски перли - пътуване във времето с песни,танци и традиции"</t>
  </si>
  <si>
    <t>„Народно Читалище Напредък 1871”, гр. Никопол</t>
  </si>
  <si>
    <t>Отказ от сключване на договор</t>
  </si>
  <si>
    <t xml:space="preserve">ЗС ТОНИ
КРАСИМИРОВ
РУПОВ
</t>
  </si>
  <si>
    <t>BG06RDNP001-
19.319-0004</t>
  </si>
  <si>
    <t>BG06RDNP001-
19.319-0005</t>
  </si>
  <si>
    <t>17.11.2021 г.</t>
  </si>
  <si>
    <t>"Народно читалище "Христо Ботев - 1892" - привлекателно място за културен туризъм в град Белене"</t>
  </si>
  <si>
    <t>Народно читалище "Христо Ботев - 1892"</t>
  </si>
  <si>
    <t>Народно Читалище "Напредък 1871”, гр. Никопол</t>
  </si>
  <si>
    <t>22.12.2021 г.</t>
  </si>
  <si>
    <t>Общ бюджет на процедурата</t>
  </si>
  <si>
    <t>АД № BG06RDNP001-
19.136-0011-C01 от  13.04.2022 г.</t>
  </si>
  <si>
    <t>АД № BG06RDNP001-
19.319-0002-C01 от  12.04.2022 г.</t>
  </si>
  <si>
    <t>№ BG06RDNP001-19.564  „МИГ Белене - Никопол, подмярка 4.1 „Инвестиции 
в земеделски стопанства“ от мярка 4 „Инвестиции в материални активи“</t>
  </si>
  <si>
    <t>BG06RDNP001-19.564-0001</t>
  </si>
  <si>
    <t>BG06RDNP001-19.564-0002</t>
  </si>
  <si>
    <t>"Повишаване на конкурентоспособността на земеделска кооперация на територията на МИГ Белене – Никопол“</t>
  </si>
  <si>
    <t>„Повишаване на конкурентоспособността  и ефективността в земеделско стопанство от територията на МИГ Белене – Никопол“</t>
  </si>
  <si>
    <t xml:space="preserve">ЗП ТОНИ
КРАСИМИРОВ
РУПОВ
</t>
  </si>
  <si>
    <t>28.03.2022 г.</t>
  </si>
  <si>
    <t>26.03.2022 г.</t>
  </si>
  <si>
    <r>
      <t xml:space="preserve">                                                                                                                                                          ОСТАТЪК ПО ПРОЦЕДУРА  BG06RDNP001-19.094 ЗА МЯРКА 4.2: 251 107,03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</si>
  <si>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>BG06RDNP001-19.566 „МИГ Белене-Никопол, мярка 7.2 „Инвестиции в
създаването, подобряването или разширяването на всички видове малка по мащаби инфраструктура“</t>
  </si>
  <si>
    <t>BG06RDNP001-
19.566-0001</t>
  </si>
  <si>
    <t>BG06RDNP001-
19.566-0002</t>
  </si>
  <si>
    <t>Рехабилитация на ул. „Малчика“ в участъка от пътно кръстовище с ул. „Кирил и Методий“ до пътно кръстовище с ул. „Фердинанд Дечев“, гр. Белене</t>
  </si>
  <si>
    <t>21.04.2022 г.</t>
  </si>
  <si>
    <t>„Реконструкция на участък от улица Александър Стамболийски в гр. Никопол“</t>
  </si>
  <si>
    <t>29.04.2022 г.</t>
  </si>
  <si>
    <t>BG06RDNP001-
19.321-0001</t>
  </si>
  <si>
    <t>Залесяване и създаване на горски масив в землището на с. Лозица, общ. Никопол, обл. Плевен с площ 11,015 дка</t>
  </si>
  <si>
    <t>ЕКО ПРОДЪКТС ИНДЪСТРИ ЕООД</t>
  </si>
  <si>
    <t>28.02.2022 г.</t>
  </si>
  <si>
    <t>BG06RDNP001-19.321 „МИГ Белене-Никопол, мярка 8.1 "Подпомагане за залесяване и създаване на горски масиви"</t>
  </si>
  <si>
    <t xml:space="preserve">                                                                                                                                                         ОСТАТЪК ПО ПРОЦЕДУРА  BG06RDNP001-19.566 ЗА МЯРКА 7.2: 1485,56 лв.</t>
  </si>
  <si>
    <t xml:space="preserve">АД № BG06RDNP001-
19.105-0004-C01 от 22.04.2021 г. Анекси от 14.10.2021 г. и от 27.05.2022 г.  </t>
  </si>
  <si>
    <t>АД № BG06RDNP001-
19.253-0001-C01 от 16.02.2021 г. Анекс от 08.10.2021 г., 20.12.2021 г., 28.02.2022 г.</t>
  </si>
  <si>
    <t>АД № BG06RDNP001-
19.136-0002-C01 от  14.10.2021 г., ОТКАЗ от изпълнение на договор</t>
  </si>
  <si>
    <t>АД № BG06RDNP001-
19.105-0002-C01 от 04.11.2019 г., Анекси от 15.03.2021 г.,  01.06.2021 г.</t>
  </si>
  <si>
    <t>АД № BG06RDNP001-
19.105-0005-C01 от  28.04.2021 г. Анекси от 28.09.2021 г., 29.11.2022 г.</t>
  </si>
  <si>
    <t>Планирани работни места - заложено по проект</t>
  </si>
  <si>
    <t>АД № BG06RDNP001-
19.094-0001-C01 от  07.04.2022 г. Анекс от 01.2023 г.</t>
  </si>
  <si>
    <t>BG06RDNP001-19.564-0003</t>
  </si>
  <si>
    <t>"Закупуване на нова земеделска техника (прикачен инвентар) за обработваеми площи в гр. Белене и с. Бяла вода, община Белене, област Плевен"</t>
  </si>
  <si>
    <t>ЗП Милен Йосифов Иванов</t>
  </si>
  <si>
    <t>24.08.2022 г.</t>
  </si>
  <si>
    <t>АД № BG06RDNP001-
19.321-0001-C01 от 07.02.2023 г.</t>
  </si>
  <si>
    <t>BG06RDNP001-
19.105-0010</t>
  </si>
  <si>
    <t>BG06RDNP001-
19.105-0011</t>
  </si>
  <si>
    <t>BG06RDNP001-
19.105-0012</t>
  </si>
  <si>
    <t>BG06RDNP001-
19.105-0013</t>
  </si>
  <si>
    <t>BG06RDNP001-
19.105-0014</t>
  </si>
  <si>
    <t>BG06RDNP001- 19.105-0015</t>
  </si>
  <si>
    <t>BG06RDNP001-
19.105-0016</t>
  </si>
  <si>
    <t>BG06RDNP001-
19.105-0017</t>
  </si>
  <si>
    <t>BG06RDNP001-
19.105-0018</t>
  </si>
  <si>
    <t>№ BG06RDNP001-19.136 „МИГ Белене-Никопол, подмярка 6.4 „Инвестиционна
подкрепа за неземеделски дейности“ от мярка 6 "Развитие на стопанства и
предприятия"</t>
  </si>
  <si>
    <t xml:space="preserve">                                                                                                                                                          ОСТАТЪК ПО ПРОЦЕДУРА  BG06RDNP001-19.105 ЗА МЯРКА 4.1: 113 652,31 лв.</t>
  </si>
  <si>
    <t>BG16RFOP002-
2.022-0001</t>
  </si>
  <si>
    <t>BG16RFOP002-
2.022-0002</t>
  </si>
  <si>
    <t>BG16RFOP002-
2.022-0003</t>
  </si>
  <si>
    <t>BG16RFOP002-
2.022-0004</t>
  </si>
  <si>
    <t>BG16RFOP002-
2.022-0005</t>
  </si>
  <si>
    <t>BG06RDNP001-19.565 „МИГ Белене-Никопол, мярка 4.2 „Инвестиции в преработка/маркетинг на селскостопански продукти“</t>
  </si>
  <si>
    <t>BG06RDNP001-19.320 „МИГ Белене-Никопол, мярка 1.3 „Краткосрочен обмен на опит и посещения в зеемделски и горски стопанства“</t>
  </si>
  <si>
    <t xml:space="preserve">АД № BG06RDNP001-
19.105-0014-C01 от 04.08.2020 г. Анекси от 28.09.2021 г., 24.10.2022 г., 01.12.2022 г., 17.02.2023 г. </t>
  </si>
  <si>
    <t>АД № Д-34-14 от 06.04.2021 г., Анекс от 02.2023 г.</t>
  </si>
  <si>
    <t>АД № BG06RDNP001-
19.136-0006-C01 от  09.11.2021 г. Анекси от 05.07.2022 г., 7.11.2022 г., 03.2023 г.</t>
  </si>
  <si>
    <t>Сключен Договор Отказ от изпълнение на договор</t>
  </si>
  <si>
    <t>BG06RDNP001-19.564-0004</t>
  </si>
  <si>
    <t>Подобряване ефективността и производителността на "Био Селекшън" ЕООД</t>
  </si>
  <si>
    <t>"БИО СЕЛЕКШЪН" ЕООД</t>
  </si>
  <si>
    <t>АД №  BG06RDNP001-19.564-0004-С01 от 10.11.2023 г.</t>
  </si>
  <si>
    <t>АД №  BG06RDNP001-19.564-0003-С01 от 03.05.2023 г.</t>
  </si>
  <si>
    <t>АД №  BG06RDNP001-19.564-0001-С01 от 17.05.2023 г.</t>
  </si>
  <si>
    <t>BG06RDNP001-19.739 “МИГ Белене-Никопол, Мярка 6.4 „Инвестиционна
подкрепа за неземеделски дейности“ от мярка 6 "Развитие на стопанства и
предприятия"</t>
  </si>
  <si>
    <t>BG06RDNP001-
19.739-0002</t>
  </si>
  <si>
    <t>BG06RDNP001-
19.739-0001</t>
  </si>
  <si>
    <t>BG06RDNP001-
19.739-0003</t>
  </si>
  <si>
    <t>BG06RDNP001-
19.739-0004</t>
  </si>
  <si>
    <t>BG06RDNP001-
19.739-0005</t>
  </si>
  <si>
    <t>АГРО СТИЛ - С ЕООД</t>
  </si>
  <si>
    <t>"Закупуване на машини за производство и монтаж на метални конструкции"</t>
  </si>
  <si>
    <t>"Доставка на имплантологично оборудване в кабинет „АГППДП-ПЛАМАДЕНТ“ ООД"</t>
  </si>
  <si>
    <t>АД № BG06RDNP001-
19.739-0002-C01 от  29.11.2023 г.</t>
  </si>
  <si>
    <t>11.07.2023 г.</t>
  </si>
  <si>
    <t>12.07.2023 г.</t>
  </si>
  <si>
    <t>ЕТ "Красимир Джантов"</t>
  </si>
  <si>
    <t>„Закупуване на оборудване за автоматизирано производство на дограма“</t>
  </si>
  <si>
    <t>07.07.2023 г.</t>
  </si>
  <si>
    <t>"Еко Продъктс Индъстри" ЕООД</t>
  </si>
  <si>
    <t>"Закупуване на офис оборудване и техника за предоставяне на консултантски услуги"</t>
  </si>
  <si>
    <t>20.10.2023 г.</t>
  </si>
  <si>
    <t>ЕТ "Валентина Славчева - 69"</t>
  </si>
  <si>
    <t>"Преустройство и основен ремонт на магазин за промишлени стоки във фризьорски и козметичен салон на нуждите на "Валентина Славчева" ЕТ""</t>
  </si>
  <si>
    <t>23.10.2023 г.</t>
  </si>
  <si>
    <t xml:space="preserve">АД № BG06RDNP001-
19.566-0001-C02 от 26.05.2023 г. </t>
  </si>
  <si>
    <t>АД № BG06RDNP001-
19.105-0012-C01 от 04.02.2021 г. ОТКАЗ от изпълнение на договор</t>
  </si>
  <si>
    <t>АД № BG06RDNP001-
19.566-0001-C01 от 24.02.2023 г. Анекс от 11.11.2023 г.</t>
  </si>
  <si>
    <t>АД № BG06RDNP001-
19.105-0018-C01 от 13.01.2023 г. Анекси от 10.03.2023 г. и 22.12.2023 г.</t>
  </si>
  <si>
    <t>АД № BG06RDNP001-
19.136-0008-C01 от  13.04.2022 г., Анекси от 23.09.2022 г. и от 27.06.2023 г.</t>
  </si>
  <si>
    <t>АД № BG06RDNP001-
19.253-0002-C01 от 30.05.2022 г. Анекс от 10.07.2023 г.</t>
  </si>
  <si>
    <t xml:space="preserve">АД № BG06RDNP001-
19.105-0016-C01 от 07.02.2023 г., Анекс от 25.05.2023 г. </t>
  </si>
  <si>
    <t>АД № BG06RDNP001-
19.136-0010-C01 от  02.03.2022 г. Анекси от 09.06.2022 г., 15.09.2022 г., 09.12.2022 г., 12.12.2023 г.</t>
  </si>
  <si>
    <t>АД № BG06RDNP001-
19.319-0005-C01 от  23.01.2023 г.</t>
  </si>
  <si>
    <t>4 ПРИЕМ</t>
  </si>
  <si>
    <t>BG06RDNP001-19.564-0005</t>
  </si>
  <si>
    <t>Модернизация на земеделско стопанство</t>
  </si>
  <si>
    <t>"БН Агро" ООД</t>
  </si>
  <si>
    <t>08.12.2023 г.</t>
  </si>
  <si>
    <r>
      <t xml:space="preserve">                                                                                                                                                          ОСТАТЪК ПО ПРОЦЕДУРА  BG06RDNP001-19.094 ЗА МЯРКА 3.1: 33 745,00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</si>
  <si>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>29.03.2023 г.</t>
  </si>
  <si>
    <t xml:space="preserve">АД №  BG06RDNP001-19.564-0002-С01 от 31.01.2023 г., Анекс от 05.07.2023 г. </t>
  </si>
  <si>
    <t xml:space="preserve">                                                                                                                                                          ОСТАТЪК ПО ПРОЦЕДУРА  BG06RDNP001-19.564 ЗА МЯРКА 4.1: 7459,82лв.</t>
  </si>
  <si>
    <t xml:space="preserve">                                                                                                                                                          ОСТАТЪК ПО ПРОЦЕДУРА  BG06RDNP001-19.136 ЗА МЯРКА 6.4: 272 967,56 лв.</t>
  </si>
  <si>
    <t xml:space="preserve">                                                                                                                                                           ОСТАТЪК ПО ПРОЦЕДУРА  BG06RDNP001-19.253 ЗА МЯРКА 7.2: 170286,49 лв. </t>
  </si>
  <si>
    <t xml:space="preserve">                                                                                                                                                         ОСТАТЪК ПО ПРОЦЕДУРА  BG06RDNP001-19.319 ЗА МЯРКА 7.5: 111242,58 лв.</t>
  </si>
  <si>
    <t>АД № BG06RDNP001-
19.739-0002-C01 от  23.01.2024 г.</t>
  </si>
  <si>
    <t xml:space="preserve">                                                                                                                                                         ОСТАТЪК ПО ПРОЦЕДУРА  BG06RDNP001-19.739 ЗА МЯРКА 6.4: 35 264,76 лв.</t>
  </si>
  <si>
    <t>АД № BG06RDNP001-
19.136-0005-C01 от  28.06.2021 г., Анекси от 27.01.2023 г. и от 11.03.2024 г.</t>
  </si>
  <si>
    <t>1 и 2 ПРИЕМ</t>
  </si>
  <si>
    <t>АД № BG06RDNP001-
19.319-0004-C01 от  24.02.2024 г.</t>
  </si>
  <si>
    <t>АД № BG06RDNP001-
19.319-0001-C01 от  13.12.2022 г., Анекс от 12.04.2024 г.</t>
  </si>
  <si>
    <t>АД №  BG06RDNP001-19.564-0005-С01 от 31.07.2024 г.</t>
  </si>
  <si>
    <t>АД № BG06RDNP001-
19.739-0004-C01 от  04.07.2024 г.</t>
  </si>
  <si>
    <t>АД № BG06RDNP001-
19.739-0005-C01 от  29.07.2024 г.</t>
  </si>
  <si>
    <t xml:space="preserve">АД № BG06RDNP001-
19.739-0001-C01 от  8.02.2024 г. Анекси от 9.07.2024 г. и 19.08.2024 г. </t>
  </si>
  <si>
    <t xml:space="preserve">                                                                                                                                                            Остатък по Оперативна програма  "Околна среда 2014-2020": 104 101,14 лв.</t>
  </si>
  <si>
    <t>Регистър на подадените проектни предложения и тяхното движение по процедури от СВОМР на МИГ Белене - Никопол към 31.12.2024 г.</t>
  </si>
  <si>
    <t xml:space="preserve">                                                                                                                                                         ОСТАТЪК ПО ПРОЦЕДУРА  BG06RDNP001-19.566 ЗА МЯРКА 8.1: 30 903,00 лв.</t>
  </si>
  <si>
    <t xml:space="preserve">                                                                                                                                                          ОСТАТЪК ПО МЯРКА 4.1: 0,00 лв.</t>
  </si>
  <si>
    <t>Общо за мярка 4.2 (съгл. Промяна на СВОМР):</t>
  </si>
  <si>
    <r>
      <t xml:space="preserve">                                                                                                                                                          ОСТАТЪК ПО МЯРКА 4.2: 0,00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</si>
  <si>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r>
      <t xml:space="preserve">                                                                                                                                                          ОСТАТЪК ПО ПРОЦЕДУРА BG06RDNP001-19.565 ЗА МЯРКА 4.2: 251 107,03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</si>
  <si>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>Общо за мярка 4.1 (съгл. Промяна на СВОМР):</t>
  </si>
  <si>
    <t>Общо за мярка 6.4 (съгл. Промяна на СВОМР):</t>
  </si>
  <si>
    <t>Общо за мярка 7.2 (съгл. Промяна на СВОМР):</t>
  </si>
  <si>
    <r>
      <t xml:space="preserve">                                                                                                                                                          ОСТАТЪК ПО МЯРКА 6.4: 159 496,56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</si>
  <si>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r>
      <t xml:space="preserve">                                                                                                                                                          ОСТАТЪК ПО МЯРКА 7.2: 67 620,23</t>
    </r>
    <r>
      <rPr>
        <b/>
        <sz val="12"/>
        <color rgb="FFFF0000"/>
        <rFont val="Calibri"/>
        <family val="2"/>
        <charset val="204"/>
        <scheme val="minor"/>
      </rPr>
      <t xml:space="preserve"> </t>
    </r>
    <r>
      <rPr>
        <b/>
        <sz val="12"/>
        <color theme="1"/>
        <rFont val="Calibri"/>
        <family val="2"/>
        <charset val="204"/>
        <scheme val="minor"/>
      </rPr>
      <t>лв.</t>
    </r>
  </si>
  <si>
    <t xml:space="preserve">                                                                                                                                                          ОСТАТЪК ПО МЯРКА 7.5: 259 162,58 лв.</t>
  </si>
  <si>
    <t>Общо за мярка 8.1 (съгл. Промяна на СВОМР):</t>
  </si>
  <si>
    <t xml:space="preserve">                                                                                                                                                          ОСТАТЪК ПО МЯРКА 8.1: 0,01 лв.</t>
  </si>
  <si>
    <t>Общо за мярка 7.5 (съгл. Промяна на СВОМР):</t>
  </si>
  <si>
    <t xml:space="preserve">обявени приеми с крайни срокове 31.05.2022 и 28.10.2022 г. </t>
  </si>
  <si>
    <t>обявен прием с трети краен срок 01.07.2024г.</t>
  </si>
  <si>
    <t>обявен втори прием с краен срок 29.07.2019г.</t>
  </si>
  <si>
    <t>обявен втори прием с краен срок 25.10.2021г.</t>
  </si>
  <si>
    <t>обявен втори прием с краен срок 12.12.2022г.</t>
  </si>
  <si>
    <t>обявен втори прием с краен срок 26.04.2022г.</t>
  </si>
  <si>
    <t>обявен първи прием с краен срок 14.06.2022г.</t>
  </si>
  <si>
    <t>обявен втори прием с краен срок 29.12.2022г.</t>
  </si>
  <si>
    <t>обявена
прием с
краен срок
20.01.2020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</si>
</sst>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лв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E9E9E9"/>
      </patternFill>
    </fill>
    <fill>
      <patternFill patternType="solid">
        <fgColor rgb="FFFF330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8" borderId="14" xfId="0" applyFont="1" applyFill="1" applyBorder="1" applyAlignment="1">
      <alignment horizontal="right"/>
    </xf>
    <xf numFmtId="0" fontId="1" fillId="8" borderId="14" xfId="0" applyFont="1" applyFill="1" applyBorder="1" applyAlignment="1">
      <alignment horizontal="right" wrapText="1"/>
    </xf>
    <xf numFmtId="164" fontId="1" fillId="8" borderId="14" xfId="0" applyNumberFormat="1" applyFont="1" applyFill="1" applyBorder="1" applyAlignment="1">
      <alignment horizontal="right"/>
    </xf>
    <xf numFmtId="164" fontId="0" fillId="6" borderId="5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 wrapText="1"/>
    </xf>
    <xf numFmtId="164" fontId="0" fillId="0" borderId="0" xfId="0" applyNumberFormat="1"/>
    <xf numFmtId="164" fontId="0" fillId="6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 wrapText="1"/>
    </xf>
    <xf numFmtId="164" fontId="0" fillId="6" borderId="7" xfId="0" applyNumberForma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164" fontId="0" fillId="5" borderId="5" xfId="0" applyNumberFormat="1" applyFill="1" applyBorder="1" applyAlignment="1">
      <alignment horizontal="center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64" fontId="0" fillId="0" borderId="5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5" fillId="0" borderId="0" xfId="0" applyFont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4" borderId="34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right" wrapText="1"/>
    </xf>
    <xf numFmtId="164" fontId="0" fillId="0" borderId="2" xfId="0" applyNumberFormat="1" applyFill="1" applyBorder="1" applyAlignment="1">
      <alignment horizontal="center" vertical="center" wrapText="1"/>
    </xf>
    <xf numFmtId="164" fontId="0" fillId="6" borderId="2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64" fontId="0" fillId="4" borderId="26" xfId="0" applyNumberFormat="1" applyFill="1" applyBorder="1" applyAlignment="1">
      <alignment horizontal="center" vertical="center" wrapText="1"/>
    </xf>
    <xf numFmtId="164" fontId="0" fillId="5" borderId="26" xfId="0" applyNumberFormat="1" applyFill="1" applyBorder="1" applyAlignment="1">
      <alignment horizontal="center" vertical="center" wrapText="1"/>
    </xf>
    <xf numFmtId="164" fontId="0" fillId="0" borderId="0" xfId="0" applyNumberFormat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6" fillId="11" borderId="7" xfId="0" applyNumberFormat="1" applyFont="1" applyFill="1" applyBorder="1" applyAlignment="1" applyProtection="1">
      <alignment horizontal="center" vertical="center" wrapText="1"/>
    </xf>
    <xf numFmtId="0" fontId="6" fillId="11" borderId="27" xfId="0" applyNumberFormat="1" applyFont="1" applyFill="1" applyBorder="1" applyAlignment="1" applyProtection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9" borderId="33" xfId="0" applyNumberForma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9" borderId="32" xfId="0" applyFill="1" applyBorder="1" applyAlignment="1">
      <alignment horizontal="center" vertical="center" wrapText="1"/>
    </xf>
    <xf numFmtId="164" fontId="0" fillId="9" borderId="32" xfId="0" applyNumberFormat="1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164" fontId="1" fillId="8" borderId="14" xfId="0" applyNumberFormat="1" applyFont="1" applyFill="1" applyBorder="1" applyAlignment="1">
      <alignment horizontal="right" wrapText="1"/>
    </xf>
    <xf numFmtId="164" fontId="0" fillId="9" borderId="36" xfId="0" applyNumberFormat="1" applyFill="1" applyBorder="1" applyAlignment="1">
      <alignment horizontal="center" vertical="center" wrapText="1"/>
    </xf>
    <xf numFmtId="164" fontId="0" fillId="6" borderId="34" xfId="0" applyNumberFormat="1" applyFill="1" applyBorder="1" applyAlignment="1">
      <alignment horizontal="center" vertical="center" wrapText="1"/>
    </xf>
    <xf numFmtId="164" fontId="0" fillId="4" borderId="34" xfId="0" applyNumberFormat="1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horizontal="center" vertical="center" wrapText="1"/>
    </xf>
    <xf numFmtId="164" fontId="0" fillId="5" borderId="34" xfId="0" applyNumberForma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/>
    </xf>
    <xf numFmtId="0" fontId="1" fillId="8" borderId="11" xfId="0" applyFont="1" applyFill="1" applyBorder="1" applyAlignment="1">
      <alignment horizontal="center"/>
    </xf>
    <xf numFmtId="164" fontId="1" fillId="8" borderId="11" xfId="0" applyNumberFormat="1" applyFont="1" applyFill="1" applyBorder="1" applyAlignment="1">
      <alignment horizontal="right"/>
    </xf>
    <xf numFmtId="0" fontId="1" fillId="8" borderId="11" xfId="0" applyFont="1" applyFill="1" applyBorder="1" applyAlignment="1">
      <alignment horizontal="right" wrapText="1"/>
    </xf>
    <xf numFmtId="0" fontId="0" fillId="6" borderId="9" xfId="0" applyFill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164" fontId="0" fillId="6" borderId="35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164" fontId="0" fillId="0" borderId="11" xfId="0" applyNumberFormat="1" applyFont="1" applyFill="1" applyBorder="1" applyAlignment="1">
      <alignment horizontal="center" vertical="center" wrapText="1"/>
    </xf>
    <xf numFmtId="164" fontId="0" fillId="0" borderId="11" xfId="0" applyNumberFormat="1" applyFill="1" applyBorder="1" applyAlignment="1">
      <alignment horizontal="center" vertical="center" wrapText="1"/>
    </xf>
    <xf numFmtId="164" fontId="0" fillId="0" borderId="16" xfId="0" applyNumberFormat="1" applyFill="1" applyBorder="1" applyAlignment="1">
      <alignment horizontal="center" vertical="center" wrapText="1"/>
    </xf>
    <xf numFmtId="164" fontId="1" fillId="8" borderId="18" xfId="0" applyNumberFormat="1" applyFont="1" applyFill="1" applyBorder="1" applyAlignment="1">
      <alignment horizontal="right" wrapText="1"/>
    </xf>
    <xf numFmtId="0" fontId="1" fillId="8" borderId="29" xfId="0" applyFont="1" applyFill="1" applyBorder="1" applyAlignment="1">
      <alignment horizontal="right"/>
    </xf>
    <xf numFmtId="164" fontId="1" fillId="8" borderId="16" xfId="0" applyNumberFormat="1" applyFont="1" applyFill="1" applyBorder="1" applyAlignment="1">
      <alignment horizontal="right" wrapText="1"/>
    </xf>
    <xf numFmtId="164" fontId="1" fillId="8" borderId="37" xfId="0" applyNumberFormat="1" applyFont="1" applyFill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4" borderId="25" xfId="0" applyNumberForma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/>
    </xf>
    <xf numFmtId="0" fontId="0" fillId="9" borderId="31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164" fontId="1" fillId="12" borderId="1" xfId="0" applyNumberFormat="1" applyFont="1" applyFill="1" applyBorder="1" applyAlignment="1">
      <alignment horizontal="center" vertical="center" wrapText="1"/>
    </xf>
    <xf numFmtId="0" fontId="1" fillId="12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164" fontId="0" fillId="0" borderId="32" xfId="0" applyNumberForma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64" fontId="0" fillId="0" borderId="36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right" vertical="center" wrapText="1"/>
    </xf>
    <xf numFmtId="0" fontId="1" fillId="8" borderId="14" xfId="0" applyFont="1" applyFill="1" applyBorder="1" applyAlignment="1">
      <alignment horizontal="right" vertical="center" wrapText="1"/>
    </xf>
    <xf numFmtId="0" fontId="1" fillId="8" borderId="1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right" vertical="center" wrapText="1"/>
    </xf>
    <xf numFmtId="164" fontId="1" fillId="8" borderId="13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0" fillId="0" borderId="34" xfId="0" applyNumberForma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164" fontId="0" fillId="6" borderId="32" xfId="0" applyNumberFormat="1" applyFill="1" applyBorder="1" applyAlignment="1">
      <alignment horizontal="center" vertical="center" wrapText="1"/>
    </xf>
    <xf numFmtId="0" fontId="0" fillId="6" borderId="36" xfId="0" applyFill="1" applyBorder="1" applyAlignment="1">
      <alignment horizontal="center" vertical="center" wrapText="1"/>
    </xf>
    <xf numFmtId="164" fontId="0" fillId="6" borderId="36" xfId="0" applyNumberFormat="1" applyFill="1" applyBorder="1" applyAlignment="1">
      <alignment horizontal="center" vertical="center" wrapText="1"/>
    </xf>
    <xf numFmtId="164" fontId="0" fillId="6" borderId="33" xfId="0" applyNumberFormat="1" applyFill="1" applyBorder="1" applyAlignment="1">
      <alignment horizontal="center" vertical="center" wrapText="1"/>
    </xf>
    <xf numFmtId="0" fontId="0" fillId="6" borderId="36" xfId="0" applyNumberFormat="1" applyFill="1" applyBorder="1" applyAlignment="1">
      <alignment horizontal="center" vertical="center" wrapText="1"/>
    </xf>
    <xf numFmtId="0" fontId="0" fillId="6" borderId="33" xfId="0" applyNumberFormat="1" applyFill="1" applyBorder="1" applyAlignment="1">
      <alignment horizontal="center" vertical="center" wrapText="1"/>
    </xf>
    <xf numFmtId="0" fontId="0" fillId="14" borderId="9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164" fontId="0" fillId="14" borderId="1" xfId="0" applyNumberFormat="1" applyFill="1" applyBorder="1" applyAlignment="1">
      <alignment horizontal="center" vertical="center" wrapText="1"/>
    </xf>
    <xf numFmtId="0" fontId="0" fillId="14" borderId="34" xfId="0" applyFill="1" applyBorder="1" applyAlignment="1">
      <alignment horizontal="center" vertical="center" wrapText="1"/>
    </xf>
    <xf numFmtId="164" fontId="0" fillId="14" borderId="34" xfId="0" applyNumberFormat="1" applyFill="1" applyBorder="1" applyAlignment="1">
      <alignment horizontal="center" vertical="center" wrapText="1"/>
    </xf>
    <xf numFmtId="0" fontId="0" fillId="14" borderId="26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64" fontId="0" fillId="6" borderId="3" xfId="0" applyNumberFormat="1" applyFill="1" applyBorder="1" applyAlignment="1">
      <alignment horizontal="center" vertical="center" wrapText="1"/>
    </xf>
    <xf numFmtId="164" fontId="0" fillId="6" borderId="0" xfId="0" applyNumberForma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6" borderId="3" xfId="0" applyFont="1" applyFill="1" applyBorder="1" applyAlignment="1">
      <alignment horizontal="center" vertical="center" wrapText="1"/>
    </xf>
    <xf numFmtId="164" fontId="0" fillId="6" borderId="3" xfId="0" applyNumberFormat="1" applyFont="1" applyFill="1" applyBorder="1" applyAlignment="1">
      <alignment horizontal="center" vertical="center" wrapText="1"/>
    </xf>
    <xf numFmtId="0" fontId="0" fillId="6" borderId="45" xfId="0" applyFill="1" applyBorder="1" applyAlignment="1">
      <alignment horizontal="center" vertical="center" wrapText="1"/>
    </xf>
    <xf numFmtId="164" fontId="0" fillId="6" borderId="47" xfId="0" applyNumberFormat="1" applyFill="1" applyBorder="1" applyAlignment="1">
      <alignment horizontal="center" vertical="center" wrapText="1"/>
    </xf>
    <xf numFmtId="0" fontId="0" fillId="13" borderId="10" xfId="0" applyFill="1" applyBorder="1" applyAlignment="1">
      <alignment horizontal="center" vertical="center" wrapText="1"/>
    </xf>
    <xf numFmtId="164" fontId="0" fillId="13" borderId="7" xfId="0" applyNumberFormat="1" applyFill="1" applyBorder="1" applyAlignment="1">
      <alignment horizontal="center" vertical="center" wrapText="1"/>
    </xf>
    <xf numFmtId="0" fontId="0" fillId="13" borderId="39" xfId="0" applyFill="1" applyBorder="1" applyAlignment="1">
      <alignment horizontal="center" vertical="center" wrapText="1"/>
    </xf>
    <xf numFmtId="164" fontId="0" fillId="13" borderId="39" xfId="0" applyNumberForma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164" fontId="0" fillId="6" borderId="39" xfId="0" applyNumberFormat="1" applyFill="1" applyBorder="1" applyAlignment="1">
      <alignment horizontal="center" vertical="center" wrapText="1"/>
    </xf>
    <xf numFmtId="164" fontId="0" fillId="6" borderId="27" xfId="0" applyNumberForma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44" xfId="0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 wrapText="1"/>
    </xf>
    <xf numFmtId="164" fontId="0" fillId="6" borderId="22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4" fontId="10" fillId="6" borderId="34" xfId="0" applyNumberFormat="1" applyFont="1" applyFill="1" applyBorder="1" applyAlignment="1">
      <alignment vertical="center" wrapText="1"/>
    </xf>
    <xf numFmtId="164" fontId="10" fillId="0" borderId="38" xfId="0" applyNumberFormat="1" applyFont="1" applyFill="1" applyBorder="1" applyAlignment="1">
      <alignment vertical="center" wrapText="1"/>
    </xf>
    <xf numFmtId="164" fontId="10" fillId="0" borderId="35" xfId="0" applyNumberFormat="1" applyFont="1" applyFill="1" applyBorder="1" applyAlignment="1">
      <alignment vertical="center" wrapText="1"/>
    </xf>
    <xf numFmtId="164" fontId="0" fillId="14" borderId="1" xfId="0" applyNumberFormat="1" applyFill="1" applyBorder="1" applyAlignment="1">
      <alignment horizontal="center" vertical="center"/>
    </xf>
    <xf numFmtId="0" fontId="0" fillId="6" borderId="39" xfId="0" applyNumberForma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 wrapText="1"/>
    </xf>
    <xf numFmtId="0" fontId="11" fillId="14" borderId="1" xfId="0" applyFont="1" applyFill="1" applyBorder="1" applyAlignment="1">
      <alignment horizontal="center" vertical="center"/>
    </xf>
    <xf numFmtId="164" fontId="11" fillId="14" borderId="1" xfId="0" applyNumberFormat="1" applyFont="1" applyFill="1" applyBorder="1" applyAlignment="1">
      <alignment horizontal="center" vertical="center"/>
    </xf>
    <xf numFmtId="164" fontId="11" fillId="14" borderId="1" xfId="0" applyNumberFormat="1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/>
    </xf>
    <xf numFmtId="0" fontId="11" fillId="14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14" borderId="40" xfId="0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 wrapText="1"/>
    </xf>
    <xf numFmtId="164" fontId="0" fillId="14" borderId="2" xfId="0" applyNumberFormat="1" applyFill="1" applyBorder="1" applyAlignment="1">
      <alignment horizontal="center" vertical="center" wrapText="1"/>
    </xf>
    <xf numFmtId="164" fontId="0" fillId="14" borderId="35" xfId="0" applyNumberFormat="1" applyFill="1" applyBorder="1" applyAlignment="1">
      <alignment horizontal="center" vertical="center" wrapText="1"/>
    </xf>
    <xf numFmtId="164" fontId="0" fillId="6" borderId="14" xfId="0" applyNumberFormat="1" applyFill="1" applyBorder="1" applyAlignment="1">
      <alignment horizontal="center" vertical="center" wrapText="1"/>
    </xf>
    <xf numFmtId="164" fontId="0" fillId="6" borderId="37" xfId="0" applyNumberForma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 wrapText="1"/>
    </xf>
    <xf numFmtId="0" fontId="0" fillId="12" borderId="1" xfId="0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/>
    </xf>
    <xf numFmtId="164" fontId="0" fillId="12" borderId="1" xfId="0" applyNumberFormat="1" applyFont="1" applyFill="1" applyBorder="1" applyAlignment="1">
      <alignment horizontal="center" vertical="center" wrapText="1"/>
    </xf>
    <xf numFmtId="164" fontId="0" fillId="6" borderId="23" xfId="0" applyNumberFormat="1" applyFill="1" applyBorder="1" applyAlignment="1">
      <alignment horizontal="center" vertical="center" wrapText="1"/>
    </xf>
    <xf numFmtId="0" fontId="1" fillId="6" borderId="44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164" fontId="0" fillId="6" borderId="12" xfId="0" applyNumberFormat="1" applyFont="1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1" fillId="8" borderId="11" xfId="0" applyNumberFormat="1" applyFont="1" applyFill="1" applyBorder="1" applyAlignment="1">
      <alignment horizontal="right"/>
    </xf>
    <xf numFmtId="0" fontId="0" fillId="6" borderId="22" xfId="0" applyNumberFormat="1" applyFill="1" applyBorder="1" applyAlignment="1">
      <alignment horizontal="center" vertical="center" wrapText="1"/>
    </xf>
    <xf numFmtId="0" fontId="0" fillId="6" borderId="34" xfId="0" applyNumberFormat="1" applyFill="1" applyBorder="1" applyAlignment="1">
      <alignment horizontal="center" vertical="center" wrapText="1"/>
    </xf>
    <xf numFmtId="0" fontId="0" fillId="6" borderId="26" xfId="0" applyNumberFormat="1" applyFill="1" applyBorder="1" applyAlignment="1">
      <alignment horizontal="center" vertical="center" wrapText="1"/>
    </xf>
    <xf numFmtId="0" fontId="0" fillId="13" borderId="39" xfId="0" applyNumberFormat="1" applyFill="1" applyBorder="1" applyAlignment="1">
      <alignment horizontal="center" vertical="center" wrapText="1"/>
    </xf>
    <xf numFmtId="0" fontId="0" fillId="6" borderId="37" xfId="0" applyNumberFormat="1" applyFill="1" applyBorder="1" applyAlignment="1">
      <alignment horizontal="center" vertical="center" wrapText="1"/>
    </xf>
    <xf numFmtId="0" fontId="0" fillId="6" borderId="46" xfId="0" applyNumberFormat="1" applyFill="1" applyBorder="1" applyAlignment="1">
      <alignment horizontal="center" vertical="center" wrapText="1"/>
    </xf>
    <xf numFmtId="0" fontId="0" fillId="13" borderId="27" xfId="0" applyNumberFormat="1" applyFill="1" applyBorder="1" applyAlignment="1">
      <alignment horizontal="center" vertical="center" wrapText="1"/>
    </xf>
    <xf numFmtId="0" fontId="0" fillId="6" borderId="29" xfId="0" applyNumberForma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6" borderId="36" xfId="0" applyNumberFormat="1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wrapText="1"/>
    </xf>
    <xf numFmtId="0" fontId="1" fillId="8" borderId="48" xfId="0" applyFont="1" applyFill="1" applyBorder="1" applyAlignment="1">
      <alignment horizontal="center" wrapText="1"/>
    </xf>
    <xf numFmtId="0" fontId="7" fillId="7" borderId="17" xfId="0" applyFont="1" applyFill="1" applyBorder="1" applyAlignment="1">
      <alignment horizontal="center"/>
    </xf>
    <xf numFmtId="0" fontId="7" fillId="7" borderId="18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164" fontId="0" fillId="6" borderId="11" xfId="0" applyNumberFormat="1" applyFill="1" applyBorder="1" applyAlignment="1">
      <alignment horizontal="center" vertical="center" wrapText="1"/>
    </xf>
    <xf numFmtId="164" fontId="0" fillId="6" borderId="12" xfId="0" applyNumberFormat="1" applyFill="1" applyBorder="1" applyAlignment="1">
      <alignment horizontal="center" vertical="center" wrapText="1"/>
    </xf>
    <xf numFmtId="164" fontId="0" fillId="6" borderId="43" xfId="0" applyNumberFormat="1" applyFill="1" applyBorder="1" applyAlignment="1">
      <alignment horizontal="center" vertical="center" wrapText="1"/>
    </xf>
    <xf numFmtId="164" fontId="0" fillId="6" borderId="46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6" borderId="11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0" fontId="6" fillId="11" borderId="11" xfId="0" applyNumberFormat="1" applyFont="1" applyFill="1" applyBorder="1" applyAlignment="1" applyProtection="1">
      <alignment horizontal="center" vertical="center" wrapText="1"/>
    </xf>
    <xf numFmtId="0" fontId="6" fillId="11" borderId="12" xfId="0" applyNumberFormat="1" applyFont="1" applyFill="1" applyBorder="1" applyAlignment="1" applyProtection="1">
      <alignment horizontal="center" vertical="center" wrapText="1"/>
    </xf>
    <xf numFmtId="0" fontId="6" fillId="11" borderId="38" xfId="0" applyNumberFormat="1" applyFont="1" applyFill="1" applyBorder="1" applyAlignment="1" applyProtection="1">
      <alignment horizontal="center" vertical="center" wrapText="1"/>
    </xf>
    <xf numFmtId="0" fontId="6" fillId="11" borderId="42" xfId="0" applyNumberFormat="1" applyFont="1" applyFill="1" applyBorder="1" applyAlignment="1" applyProtection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164" fontId="3" fillId="6" borderId="15" xfId="0" applyNumberFormat="1" applyFont="1" applyFill="1" applyBorder="1" applyAlignment="1">
      <alignment horizontal="center" vertical="center" wrapText="1"/>
    </xf>
    <xf numFmtId="164" fontId="3" fillId="6" borderId="16" xfId="0" applyNumberFormat="1" applyFont="1" applyFill="1" applyBorder="1" applyAlignment="1">
      <alignment horizontal="center" vertical="center" wrapText="1"/>
    </xf>
    <xf numFmtId="164" fontId="3" fillId="6" borderId="20" xfId="0" applyNumberFormat="1" applyFont="1" applyFill="1" applyBorder="1" applyAlignment="1">
      <alignment horizontal="center" vertical="center" wrapText="1"/>
    </xf>
    <xf numFmtId="164" fontId="3" fillId="6" borderId="19" xfId="0" applyNumberFormat="1" applyFont="1" applyFill="1" applyBorder="1" applyAlignment="1">
      <alignment horizontal="center" vertical="center" wrapText="1"/>
    </xf>
    <xf numFmtId="164" fontId="3" fillId="6" borderId="0" xfId="0" applyNumberFormat="1" applyFont="1" applyFill="1" applyBorder="1" applyAlignment="1">
      <alignment horizontal="center" vertical="center" wrapText="1"/>
    </xf>
    <xf numFmtId="164" fontId="3" fillId="6" borderId="21" xfId="0" applyNumberFormat="1" applyFont="1" applyFill="1" applyBorder="1" applyAlignment="1">
      <alignment horizontal="center" vertical="center" wrapText="1"/>
    </xf>
    <xf numFmtId="164" fontId="3" fillId="6" borderId="22" xfId="0" applyNumberFormat="1" applyFont="1" applyFill="1" applyBorder="1" applyAlignment="1">
      <alignment horizontal="center" vertical="center" wrapText="1"/>
    </xf>
    <xf numFmtId="164" fontId="3" fillId="6" borderId="23" xfId="0" applyNumberFormat="1" applyFont="1" applyFill="1" applyBorder="1" applyAlignment="1">
      <alignment horizontal="center" vertical="center" wrapText="1"/>
    </xf>
    <xf numFmtId="164" fontId="3" fillId="6" borderId="24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6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2" fillId="7" borderId="28" xfId="0" applyFont="1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8" fillId="7" borderId="17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0" fillId="0" borderId="40" xfId="0" applyNumberForma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FFFFCC"/>
      <color rgb="FFFFFFFF"/>
      <color rgb="FFFFCC99"/>
      <color rgb="FFFF3300"/>
      <color rgb="FFCC99FF"/>
      <color rgb="FF9999FF"/>
      <color rgb="FFFF99CC"/>
      <color rgb="FFCCECFF"/>
      <color rgb="FF00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"/>
  <sheetViews>
    <sheetView tabSelected="1" topLeftCell="A22" zoomScale="65" zoomScaleNormal="65" workbookViewId="0">
      <selection activeCell="A109" sqref="A109:S109"/>
    </sheetView>
  </sheetViews>
  <sheetFormatPr defaultRowHeight="15" x14ac:dyDescent="0.25"/>
  <cols>
    <col min="1" max="1" width="9" style="33" customWidth="1"/>
    <col min="2" max="2" width="19.5703125" customWidth="1"/>
    <col min="3" max="3" width="17.5703125" style="29" customWidth="1"/>
    <col min="4" max="4" width="14.140625" customWidth="1"/>
    <col min="5" max="5" width="15.140625" customWidth="1"/>
    <col min="6" max="6" width="39" customWidth="1"/>
    <col min="7" max="7" width="22" customWidth="1"/>
    <col min="8" max="8" width="12.85546875" style="33" customWidth="1"/>
    <col min="9" max="9" width="20.5703125" style="29" customWidth="1"/>
    <col min="10" max="10" width="16.7109375" style="29" customWidth="1"/>
    <col min="11" max="11" width="22.85546875" style="13" customWidth="1"/>
    <col min="12" max="12" width="7.28515625" customWidth="1"/>
    <col min="13" max="13" width="16.85546875" style="29" customWidth="1"/>
    <col min="14" max="14" width="15.7109375" style="29" customWidth="1"/>
    <col min="15" max="15" width="17.140625" style="13" customWidth="1"/>
    <col min="16" max="16" width="19" style="61" customWidth="1"/>
    <col min="17" max="17" width="11.42578125" customWidth="1"/>
    <col min="18" max="18" width="8.85546875" customWidth="1"/>
    <col min="19" max="19" width="8.42578125" customWidth="1"/>
    <col min="20" max="20" width="14.42578125" bestFit="1" customWidth="1"/>
  </cols>
  <sheetData>
    <row r="1" spans="1:20" s="50" customFormat="1" ht="21.75" thickBot="1" x14ac:dyDescent="0.4">
      <c r="A1" s="242" t="s">
        <v>335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4"/>
    </row>
    <row r="2" spans="1:20" s="2" customFormat="1" ht="57.75" customHeight="1" x14ac:dyDescent="0.25">
      <c r="A2" s="260" t="s">
        <v>0</v>
      </c>
      <c r="B2" s="252" t="s">
        <v>1</v>
      </c>
      <c r="C2" s="254" t="s">
        <v>217</v>
      </c>
      <c r="D2" s="252" t="s">
        <v>10</v>
      </c>
      <c r="E2" s="252" t="s">
        <v>2</v>
      </c>
      <c r="F2" s="252" t="s">
        <v>3</v>
      </c>
      <c r="G2" s="252" t="s">
        <v>4</v>
      </c>
      <c r="H2" s="252" t="s">
        <v>5</v>
      </c>
      <c r="I2" s="254" t="s">
        <v>186</v>
      </c>
      <c r="J2" s="254" t="s">
        <v>6</v>
      </c>
      <c r="K2" s="252" t="s">
        <v>7</v>
      </c>
      <c r="L2" s="252" t="s">
        <v>8</v>
      </c>
      <c r="M2" s="254" t="s">
        <v>156</v>
      </c>
      <c r="N2" s="254" t="s">
        <v>157</v>
      </c>
      <c r="O2" s="252" t="s">
        <v>9</v>
      </c>
      <c r="P2" s="254" t="s">
        <v>169</v>
      </c>
      <c r="Q2" s="256" t="s">
        <v>247</v>
      </c>
      <c r="R2" s="258" t="s">
        <v>170</v>
      </c>
      <c r="S2" s="259"/>
    </row>
    <row r="3" spans="1:20" s="2" customFormat="1" ht="36.75" customHeight="1" thickBot="1" x14ac:dyDescent="0.3">
      <c r="A3" s="261"/>
      <c r="B3" s="253"/>
      <c r="C3" s="255"/>
      <c r="D3" s="253"/>
      <c r="E3" s="253"/>
      <c r="F3" s="253"/>
      <c r="G3" s="253"/>
      <c r="H3" s="253"/>
      <c r="I3" s="255"/>
      <c r="J3" s="255"/>
      <c r="K3" s="253"/>
      <c r="L3" s="253"/>
      <c r="M3" s="255"/>
      <c r="N3" s="255"/>
      <c r="O3" s="253"/>
      <c r="P3" s="255"/>
      <c r="Q3" s="257"/>
      <c r="R3" s="69" t="s">
        <v>172</v>
      </c>
      <c r="S3" s="70" t="s">
        <v>171</v>
      </c>
    </row>
    <row r="4" spans="1:20" ht="20.25" customHeight="1" thickBot="1" x14ac:dyDescent="0.3">
      <c r="A4" s="245" t="s">
        <v>165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7"/>
    </row>
    <row r="5" spans="1:20" s="2" customFormat="1" ht="87.75" customHeight="1" thickBot="1" x14ac:dyDescent="0.3">
      <c r="A5" s="198" t="s">
        <v>44</v>
      </c>
      <c r="B5" s="250" t="s">
        <v>271</v>
      </c>
      <c r="C5" s="272">
        <v>33745</v>
      </c>
      <c r="D5" s="197" t="s">
        <v>136</v>
      </c>
      <c r="E5" s="148"/>
      <c r="F5" s="148"/>
      <c r="G5" s="149"/>
      <c r="H5" s="148"/>
      <c r="I5" s="149"/>
      <c r="J5" s="149"/>
      <c r="K5" s="100" t="s">
        <v>356</v>
      </c>
      <c r="L5" s="148"/>
      <c r="M5" s="149"/>
      <c r="N5" s="149"/>
      <c r="O5" s="9"/>
      <c r="P5" s="151"/>
      <c r="Q5" s="153"/>
      <c r="R5" s="153"/>
      <c r="S5" s="154"/>
    </row>
    <row r="6" spans="1:20" s="62" customFormat="1" ht="87" customHeight="1" thickBot="1" x14ac:dyDescent="0.3">
      <c r="A6" s="146" t="s">
        <v>59</v>
      </c>
      <c r="B6" s="271"/>
      <c r="C6" s="274"/>
      <c r="D6" s="197" t="s">
        <v>136</v>
      </c>
      <c r="E6" s="100"/>
      <c r="F6" s="100"/>
      <c r="G6" s="100"/>
      <c r="H6" s="100"/>
      <c r="I6" s="101"/>
      <c r="J6" s="101"/>
      <c r="K6" s="100" t="s">
        <v>357</v>
      </c>
      <c r="L6" s="96"/>
      <c r="M6" s="102"/>
      <c r="N6" s="102"/>
      <c r="O6" s="96"/>
      <c r="P6" s="103"/>
      <c r="Q6" s="96"/>
      <c r="R6" s="96"/>
      <c r="S6" s="97"/>
    </row>
    <row r="7" spans="1:20" s="19" customFormat="1" ht="15.75" thickBot="1" x14ac:dyDescent="0.3">
      <c r="A7" s="139"/>
      <c r="B7" s="136"/>
      <c r="C7" s="88"/>
      <c r="D7" s="86" t="s">
        <v>60</v>
      </c>
      <c r="E7" s="86"/>
      <c r="F7" s="86"/>
      <c r="G7" s="86"/>
      <c r="H7" s="87"/>
      <c r="I7" s="88">
        <f>SUM(I5:I5)</f>
        <v>0</v>
      </c>
      <c r="J7" s="88">
        <f>SUM(J5:J6)</f>
        <v>0</v>
      </c>
      <c r="K7" s="89"/>
      <c r="L7" s="86"/>
      <c r="M7" s="88">
        <f>SUM(M5:M5)</f>
        <v>0</v>
      </c>
      <c r="N7" s="88">
        <f>SUM(N5:N5)</f>
        <v>0</v>
      </c>
      <c r="O7" s="89"/>
      <c r="P7" s="106">
        <f>SUM(P5:P6)</f>
        <v>0</v>
      </c>
      <c r="Q7" s="86">
        <f>SUM(Q6:Q6)</f>
        <v>0</v>
      </c>
      <c r="R7" s="86">
        <f>SUM(R6:R6)</f>
        <v>0</v>
      </c>
      <c r="S7" s="86">
        <f>SUM(S6:S6)</f>
        <v>0</v>
      </c>
    </row>
    <row r="8" spans="1:20" s="19" customFormat="1" ht="16.5" thickBot="1" x14ac:dyDescent="0.3">
      <c r="A8" s="228" t="s">
        <v>317</v>
      </c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30"/>
    </row>
    <row r="9" spans="1:20" s="2" customFormat="1" ht="66.75" customHeight="1" x14ac:dyDescent="0.25">
      <c r="A9" s="248" t="s">
        <v>44</v>
      </c>
      <c r="B9" s="250" t="s">
        <v>15</v>
      </c>
      <c r="C9" s="290">
        <v>800000</v>
      </c>
      <c r="D9" s="16">
        <v>1</v>
      </c>
      <c r="E9" s="16" t="s">
        <v>11</v>
      </c>
      <c r="F9" s="16" t="s">
        <v>14</v>
      </c>
      <c r="G9" s="16" t="s">
        <v>12</v>
      </c>
      <c r="H9" s="16" t="s">
        <v>13</v>
      </c>
      <c r="I9" s="23">
        <v>144800</v>
      </c>
      <c r="J9" s="23">
        <v>72400</v>
      </c>
      <c r="K9" s="16" t="s">
        <v>49</v>
      </c>
      <c r="L9" s="16">
        <v>60</v>
      </c>
      <c r="M9" s="23">
        <v>138262.75</v>
      </c>
      <c r="N9" s="23">
        <v>69131.37</v>
      </c>
      <c r="O9" s="16" t="s">
        <v>184</v>
      </c>
      <c r="P9" s="23">
        <v>69131.37</v>
      </c>
      <c r="Q9" s="16" t="s">
        <v>173</v>
      </c>
      <c r="R9" s="16" t="s">
        <v>173</v>
      </c>
      <c r="S9" s="71" t="s">
        <v>173</v>
      </c>
    </row>
    <row r="10" spans="1:20" s="2" customFormat="1" ht="121.5" customHeight="1" x14ac:dyDescent="0.25">
      <c r="A10" s="249"/>
      <c r="B10" s="251"/>
      <c r="C10" s="291"/>
      <c r="D10" s="14">
        <v>2</v>
      </c>
      <c r="E10" s="14" t="s">
        <v>16</v>
      </c>
      <c r="F10" s="14" t="s">
        <v>159</v>
      </c>
      <c r="G10" s="14" t="s">
        <v>93</v>
      </c>
      <c r="H10" s="14" t="s">
        <v>13</v>
      </c>
      <c r="I10" s="65">
        <v>145651.6</v>
      </c>
      <c r="J10" s="65">
        <v>72825.8</v>
      </c>
      <c r="K10" s="11" t="s">
        <v>49</v>
      </c>
      <c r="L10" s="11">
        <v>25</v>
      </c>
      <c r="M10" s="49">
        <v>116475.05</v>
      </c>
      <c r="N10" s="49">
        <v>58237.52</v>
      </c>
      <c r="O10" s="48" t="s">
        <v>245</v>
      </c>
      <c r="P10" s="65">
        <v>58237.51</v>
      </c>
      <c r="Q10" s="14">
        <v>1</v>
      </c>
      <c r="R10" s="14">
        <v>1</v>
      </c>
      <c r="S10" s="72" t="s">
        <v>173</v>
      </c>
    </row>
    <row r="11" spans="1:20" s="1" customFormat="1" ht="64.5" customHeight="1" x14ac:dyDescent="0.25">
      <c r="A11" s="249"/>
      <c r="B11" s="251"/>
      <c r="C11" s="291"/>
      <c r="D11" s="9">
        <v>3</v>
      </c>
      <c r="E11" s="9" t="s">
        <v>17</v>
      </c>
      <c r="F11" s="9" t="s">
        <v>14</v>
      </c>
      <c r="G11" s="9" t="s">
        <v>189</v>
      </c>
      <c r="H11" s="9" t="s">
        <v>13</v>
      </c>
      <c r="I11" s="30">
        <v>119463.19</v>
      </c>
      <c r="J11" s="30">
        <v>59731.59</v>
      </c>
      <c r="K11" s="9" t="s">
        <v>49</v>
      </c>
      <c r="L11" s="10">
        <v>60</v>
      </c>
      <c r="M11" s="30">
        <v>119463.19</v>
      </c>
      <c r="N11" s="24">
        <v>59731.59</v>
      </c>
      <c r="O11" s="9" t="s">
        <v>187</v>
      </c>
      <c r="P11" s="30">
        <v>59731.59</v>
      </c>
      <c r="Q11" s="9" t="s">
        <v>173</v>
      </c>
      <c r="R11" s="9" t="s">
        <v>173</v>
      </c>
      <c r="S11" s="91" t="s">
        <v>173</v>
      </c>
    </row>
    <row r="12" spans="1:20" s="1" customFormat="1" ht="141" customHeight="1" x14ac:dyDescent="0.25">
      <c r="A12" s="249"/>
      <c r="B12" s="251"/>
      <c r="C12" s="291"/>
      <c r="D12" s="14">
        <v>4</v>
      </c>
      <c r="E12" s="14" t="s">
        <v>18</v>
      </c>
      <c r="F12" s="14" t="s">
        <v>158</v>
      </c>
      <c r="G12" s="3" t="s">
        <v>19</v>
      </c>
      <c r="H12" s="3" t="s">
        <v>20</v>
      </c>
      <c r="I12" s="25">
        <v>146633.44</v>
      </c>
      <c r="J12" s="65">
        <v>73316.72</v>
      </c>
      <c r="K12" s="14" t="s">
        <v>49</v>
      </c>
      <c r="L12" s="3">
        <v>75</v>
      </c>
      <c r="M12" s="25">
        <v>138801.16</v>
      </c>
      <c r="N12" s="65">
        <v>69400.59</v>
      </c>
      <c r="O12" s="14" t="s">
        <v>242</v>
      </c>
      <c r="P12" s="65">
        <v>69400.570000000007</v>
      </c>
      <c r="Q12" s="3">
        <v>3</v>
      </c>
      <c r="R12" s="14">
        <v>1</v>
      </c>
      <c r="S12" s="72">
        <v>1</v>
      </c>
    </row>
    <row r="13" spans="1:20" s="1" customFormat="1" ht="117" customHeight="1" x14ac:dyDescent="0.25">
      <c r="A13" s="249"/>
      <c r="B13" s="251"/>
      <c r="C13" s="291"/>
      <c r="D13" s="9">
        <v>5</v>
      </c>
      <c r="E13" s="9" t="s">
        <v>21</v>
      </c>
      <c r="F13" s="9" t="s">
        <v>24</v>
      </c>
      <c r="G13" s="9" t="s">
        <v>22</v>
      </c>
      <c r="H13" s="10" t="s">
        <v>23</v>
      </c>
      <c r="I13" s="24">
        <v>145906.14000000001</v>
      </c>
      <c r="J13" s="30">
        <v>72953.070000000007</v>
      </c>
      <c r="K13" s="9" t="s">
        <v>49</v>
      </c>
      <c r="L13" s="10">
        <v>65</v>
      </c>
      <c r="M13" s="24">
        <v>108062.86</v>
      </c>
      <c r="N13" s="24">
        <v>54031.43</v>
      </c>
      <c r="O13" s="9" t="s">
        <v>246</v>
      </c>
      <c r="P13" s="24">
        <v>54031.43</v>
      </c>
      <c r="Q13" s="10">
        <v>1</v>
      </c>
      <c r="R13" s="9">
        <v>1</v>
      </c>
      <c r="S13" s="91" t="s">
        <v>173</v>
      </c>
    </row>
    <row r="14" spans="1:20" s="1" customFormat="1" ht="65.25" customHeight="1" x14ac:dyDescent="0.25">
      <c r="A14" s="249"/>
      <c r="B14" s="251"/>
      <c r="C14" s="291"/>
      <c r="D14" s="14">
        <v>6</v>
      </c>
      <c r="E14" s="14" t="s">
        <v>25</v>
      </c>
      <c r="F14" s="14" t="s">
        <v>26</v>
      </c>
      <c r="G14" s="14" t="s">
        <v>27</v>
      </c>
      <c r="H14" s="3" t="s">
        <v>28</v>
      </c>
      <c r="I14" s="25">
        <v>146404.34</v>
      </c>
      <c r="J14" s="65">
        <v>73202.17</v>
      </c>
      <c r="K14" s="12" t="s">
        <v>49</v>
      </c>
      <c r="L14" s="3">
        <v>75</v>
      </c>
      <c r="M14" s="25">
        <v>146404.34</v>
      </c>
      <c r="N14" s="25">
        <v>73202.17</v>
      </c>
      <c r="O14" s="14" t="s">
        <v>175</v>
      </c>
      <c r="P14" s="65">
        <v>73202.17</v>
      </c>
      <c r="Q14" s="14" t="s">
        <v>173</v>
      </c>
      <c r="R14" s="14" t="s">
        <v>173</v>
      </c>
      <c r="S14" s="72" t="s">
        <v>173</v>
      </c>
    </row>
    <row r="15" spans="1:20" s="1" customFormat="1" ht="111" customHeight="1" x14ac:dyDescent="0.25">
      <c r="A15" s="249"/>
      <c r="B15" s="251"/>
      <c r="C15" s="291"/>
      <c r="D15" s="9">
        <v>7</v>
      </c>
      <c r="E15" s="9" t="s">
        <v>29</v>
      </c>
      <c r="F15" s="9" t="s">
        <v>167</v>
      </c>
      <c r="G15" s="9" t="s">
        <v>30</v>
      </c>
      <c r="H15" s="10" t="s">
        <v>28</v>
      </c>
      <c r="I15" s="24">
        <v>123450</v>
      </c>
      <c r="J15" s="30">
        <v>61725</v>
      </c>
      <c r="K15" s="9" t="s">
        <v>49</v>
      </c>
      <c r="L15" s="10">
        <v>25</v>
      </c>
      <c r="M15" s="24">
        <v>123450</v>
      </c>
      <c r="N15" s="30">
        <v>61725</v>
      </c>
      <c r="O15" s="9" t="s">
        <v>193</v>
      </c>
      <c r="P15" s="30">
        <v>61725</v>
      </c>
      <c r="Q15" s="10">
        <v>1</v>
      </c>
      <c r="R15" s="9">
        <v>1</v>
      </c>
      <c r="S15" s="91" t="s">
        <v>173</v>
      </c>
    </row>
    <row r="16" spans="1:20" s="1" customFormat="1" ht="110.25" customHeight="1" x14ac:dyDescent="0.25">
      <c r="A16" s="249"/>
      <c r="B16" s="251"/>
      <c r="C16" s="291"/>
      <c r="D16" s="14">
        <v>8</v>
      </c>
      <c r="E16" s="14" t="s">
        <v>31</v>
      </c>
      <c r="F16" s="14" t="s">
        <v>168</v>
      </c>
      <c r="G16" s="14" t="s">
        <v>209</v>
      </c>
      <c r="H16" s="3" t="s">
        <v>23</v>
      </c>
      <c r="I16" s="25">
        <v>146000</v>
      </c>
      <c r="J16" s="65">
        <v>73000</v>
      </c>
      <c r="K16" s="14" t="s">
        <v>49</v>
      </c>
      <c r="L16" s="3">
        <v>25</v>
      </c>
      <c r="M16" s="25">
        <v>145874.73000000001</v>
      </c>
      <c r="N16" s="25">
        <v>72937.36</v>
      </c>
      <c r="O16" s="14" t="s">
        <v>176</v>
      </c>
      <c r="P16" s="142">
        <v>72937.36</v>
      </c>
      <c r="Q16" s="3">
        <v>1</v>
      </c>
      <c r="R16" s="14" t="s">
        <v>173</v>
      </c>
      <c r="S16" s="72">
        <v>1</v>
      </c>
      <c r="T16" s="125"/>
    </row>
    <row r="17" spans="1:19" s="129" customFormat="1" ht="124.5" customHeight="1" x14ac:dyDescent="0.25">
      <c r="A17" s="249"/>
      <c r="B17" s="251"/>
      <c r="C17" s="291"/>
      <c r="D17" s="206">
        <v>9</v>
      </c>
      <c r="E17" s="206" t="s">
        <v>32</v>
      </c>
      <c r="F17" s="206" t="s">
        <v>160</v>
      </c>
      <c r="G17" s="206" t="s">
        <v>33</v>
      </c>
      <c r="H17" s="207" t="s">
        <v>34</v>
      </c>
      <c r="I17" s="208">
        <v>144055</v>
      </c>
      <c r="J17" s="209">
        <v>72027.5</v>
      </c>
      <c r="K17" s="206" t="s">
        <v>49</v>
      </c>
      <c r="L17" s="207">
        <v>60</v>
      </c>
      <c r="M17" s="208">
        <v>140778.65</v>
      </c>
      <c r="N17" s="208">
        <v>68751.149999999994</v>
      </c>
      <c r="O17" s="206" t="s">
        <v>174</v>
      </c>
      <c r="P17" s="127"/>
      <c r="Q17" s="126" t="s">
        <v>173</v>
      </c>
      <c r="R17" s="126" t="s">
        <v>173</v>
      </c>
      <c r="S17" s="128" t="s">
        <v>173</v>
      </c>
    </row>
    <row r="18" spans="1:19" s="4" customFormat="1" ht="47.25" customHeight="1" x14ac:dyDescent="0.25">
      <c r="A18" s="249"/>
      <c r="B18" s="251"/>
      <c r="C18" s="291"/>
      <c r="D18" s="5">
        <v>10</v>
      </c>
      <c r="E18" s="5" t="s">
        <v>254</v>
      </c>
      <c r="F18" s="5" t="s">
        <v>35</v>
      </c>
      <c r="G18" s="5" t="s">
        <v>36</v>
      </c>
      <c r="H18" s="6" t="s">
        <v>37</v>
      </c>
      <c r="I18" s="26">
        <v>146000</v>
      </c>
      <c r="J18" s="31">
        <v>73000</v>
      </c>
      <c r="K18" s="5" t="s">
        <v>45</v>
      </c>
      <c r="L18" s="6"/>
      <c r="M18" s="26"/>
      <c r="N18" s="26"/>
      <c r="O18" s="5"/>
      <c r="P18" s="31"/>
      <c r="Q18" s="31"/>
      <c r="R18" s="31"/>
      <c r="S18" s="59"/>
    </row>
    <row r="19" spans="1:19" s="4" customFormat="1" ht="48.75" customHeight="1" x14ac:dyDescent="0.25">
      <c r="A19" s="249"/>
      <c r="B19" s="251"/>
      <c r="C19" s="291"/>
      <c r="D19" s="5">
        <v>11</v>
      </c>
      <c r="E19" s="5" t="s">
        <v>255</v>
      </c>
      <c r="F19" s="5" t="s">
        <v>38</v>
      </c>
      <c r="G19" s="5" t="s">
        <v>39</v>
      </c>
      <c r="H19" s="6" t="s">
        <v>40</v>
      </c>
      <c r="I19" s="26">
        <v>141697.5</v>
      </c>
      <c r="J19" s="31">
        <v>70848.75</v>
      </c>
      <c r="K19" s="5" t="s">
        <v>45</v>
      </c>
      <c r="L19" s="6"/>
      <c r="M19" s="26"/>
      <c r="N19" s="26"/>
      <c r="O19" s="5"/>
      <c r="P19" s="31"/>
      <c r="Q19" s="31"/>
      <c r="R19" s="31"/>
      <c r="S19" s="59"/>
    </row>
    <row r="20" spans="1:19" s="1" customFormat="1" ht="110.25" customHeight="1" x14ac:dyDescent="0.25">
      <c r="A20" s="249"/>
      <c r="B20" s="251"/>
      <c r="C20" s="291"/>
      <c r="D20" s="191">
        <v>12</v>
      </c>
      <c r="E20" s="191" t="s">
        <v>256</v>
      </c>
      <c r="F20" s="191" t="s">
        <v>41</v>
      </c>
      <c r="G20" s="191" t="s">
        <v>42</v>
      </c>
      <c r="H20" s="192" t="s">
        <v>40</v>
      </c>
      <c r="I20" s="193">
        <v>141795.5</v>
      </c>
      <c r="J20" s="194">
        <v>70897.75</v>
      </c>
      <c r="K20" s="191" t="s">
        <v>49</v>
      </c>
      <c r="L20" s="192">
        <v>25</v>
      </c>
      <c r="M20" s="193">
        <v>105835.75</v>
      </c>
      <c r="N20" s="193">
        <v>52917.87</v>
      </c>
      <c r="O20" s="195" t="s">
        <v>304</v>
      </c>
      <c r="P20" s="194"/>
      <c r="Q20" s="192">
        <v>1</v>
      </c>
      <c r="R20" s="191" t="s">
        <v>173</v>
      </c>
      <c r="S20" s="196" t="s">
        <v>173</v>
      </c>
    </row>
    <row r="21" spans="1:19" s="4" customFormat="1" ht="38.25" customHeight="1" x14ac:dyDescent="0.25">
      <c r="A21" s="249"/>
      <c r="B21" s="251"/>
      <c r="C21" s="291"/>
      <c r="D21" s="7">
        <v>13</v>
      </c>
      <c r="E21" s="7" t="s">
        <v>257</v>
      </c>
      <c r="F21" s="7" t="s">
        <v>161</v>
      </c>
      <c r="G21" s="7" t="s">
        <v>47</v>
      </c>
      <c r="H21" s="8" t="s">
        <v>40</v>
      </c>
      <c r="I21" s="27">
        <v>40350</v>
      </c>
      <c r="J21" s="32">
        <v>20175</v>
      </c>
      <c r="K21" s="7" t="s">
        <v>46</v>
      </c>
      <c r="L21" s="8"/>
      <c r="M21" s="27"/>
      <c r="N21" s="27"/>
      <c r="O21" s="7"/>
      <c r="P21" s="32"/>
      <c r="Q21" s="32"/>
      <c r="R21" s="32"/>
      <c r="S21" s="60"/>
    </row>
    <row r="22" spans="1:19" s="1" customFormat="1" ht="136.5" customHeight="1" thickBot="1" x14ac:dyDescent="0.3">
      <c r="A22" s="249"/>
      <c r="B22" s="251"/>
      <c r="C22" s="291"/>
      <c r="D22" s="11">
        <v>14</v>
      </c>
      <c r="E22" s="11" t="s">
        <v>258</v>
      </c>
      <c r="F22" s="11" t="s">
        <v>43</v>
      </c>
      <c r="G22" s="11" t="s">
        <v>48</v>
      </c>
      <c r="H22" s="51" t="s">
        <v>40</v>
      </c>
      <c r="I22" s="52">
        <v>146210</v>
      </c>
      <c r="J22" s="49">
        <v>73105</v>
      </c>
      <c r="K22" s="48" t="s">
        <v>49</v>
      </c>
      <c r="L22" s="51">
        <v>75</v>
      </c>
      <c r="M22" s="52">
        <v>109498.32</v>
      </c>
      <c r="N22" s="52">
        <v>54749.16</v>
      </c>
      <c r="O22" s="11" t="s">
        <v>272</v>
      </c>
      <c r="P22" s="49">
        <v>39249.160000000003</v>
      </c>
      <c r="Q22" s="51">
        <v>3</v>
      </c>
      <c r="R22" s="14" t="s">
        <v>173</v>
      </c>
      <c r="S22" s="72" t="s">
        <v>173</v>
      </c>
    </row>
    <row r="23" spans="1:19" s="2" customFormat="1" ht="37.5" customHeight="1" x14ac:dyDescent="0.25">
      <c r="A23" s="248" t="s">
        <v>59</v>
      </c>
      <c r="B23" s="251"/>
      <c r="C23" s="291"/>
      <c r="D23" s="73">
        <v>15</v>
      </c>
      <c r="E23" s="18" t="s">
        <v>259</v>
      </c>
      <c r="F23" s="18" t="s">
        <v>50</v>
      </c>
      <c r="G23" s="18" t="s">
        <v>94</v>
      </c>
      <c r="H23" s="18" t="s">
        <v>51</v>
      </c>
      <c r="I23" s="28">
        <v>85500</v>
      </c>
      <c r="J23" s="28">
        <v>42750</v>
      </c>
      <c r="K23" s="18" t="s">
        <v>45</v>
      </c>
      <c r="L23" s="18"/>
      <c r="M23" s="28"/>
      <c r="N23" s="28"/>
      <c r="O23" s="18"/>
      <c r="P23" s="28"/>
      <c r="Q23" s="28"/>
      <c r="R23" s="28"/>
      <c r="S23" s="110"/>
    </row>
    <row r="24" spans="1:19" s="2" customFormat="1" ht="90" customHeight="1" x14ac:dyDescent="0.25">
      <c r="A24" s="249"/>
      <c r="B24" s="251"/>
      <c r="C24" s="291"/>
      <c r="D24" s="68">
        <v>16</v>
      </c>
      <c r="E24" s="14" t="s">
        <v>260</v>
      </c>
      <c r="F24" s="14" t="s">
        <v>192</v>
      </c>
      <c r="G24" s="14" t="s">
        <v>52</v>
      </c>
      <c r="H24" s="14" t="s">
        <v>53</v>
      </c>
      <c r="I24" s="65">
        <v>146687.25</v>
      </c>
      <c r="J24" s="65">
        <v>73343.63</v>
      </c>
      <c r="K24" s="48" t="s">
        <v>49</v>
      </c>
      <c r="L24" s="14">
        <v>20</v>
      </c>
      <c r="M24" s="65">
        <v>146685</v>
      </c>
      <c r="N24" s="37">
        <v>73342.5</v>
      </c>
      <c r="O24" s="11" t="s">
        <v>309</v>
      </c>
      <c r="P24" s="65">
        <v>73342.5</v>
      </c>
      <c r="Q24" s="14">
        <v>0</v>
      </c>
      <c r="R24" s="14"/>
      <c r="S24" s="72"/>
    </row>
    <row r="25" spans="1:19" s="2" customFormat="1" ht="63.75" customHeight="1" x14ac:dyDescent="0.25">
      <c r="A25" s="249"/>
      <c r="B25" s="251"/>
      <c r="C25" s="291"/>
      <c r="D25" s="155">
        <v>17</v>
      </c>
      <c r="E25" s="156" t="s">
        <v>261</v>
      </c>
      <c r="F25" s="156" t="s">
        <v>162</v>
      </c>
      <c r="G25" s="156" t="s">
        <v>54</v>
      </c>
      <c r="H25" s="156" t="s">
        <v>55</v>
      </c>
      <c r="I25" s="189">
        <v>134647</v>
      </c>
      <c r="J25" s="157">
        <v>67323.5</v>
      </c>
      <c r="K25" s="156" t="s">
        <v>208</v>
      </c>
      <c r="L25" s="156">
        <v>75</v>
      </c>
      <c r="M25" s="157">
        <v>134647</v>
      </c>
      <c r="N25" s="157">
        <v>67323.5</v>
      </c>
      <c r="O25" s="156" t="s">
        <v>208</v>
      </c>
      <c r="P25" s="157"/>
      <c r="Q25" s="156"/>
      <c r="R25" s="156"/>
      <c r="S25" s="160"/>
    </row>
    <row r="26" spans="1:19" s="2" customFormat="1" ht="105.75" customHeight="1" thickBot="1" x14ac:dyDescent="0.3">
      <c r="A26" s="249"/>
      <c r="B26" s="251"/>
      <c r="C26" s="292"/>
      <c r="D26" s="67">
        <v>18</v>
      </c>
      <c r="E26" s="11" t="s">
        <v>262</v>
      </c>
      <c r="F26" s="11" t="s">
        <v>56</v>
      </c>
      <c r="G26" s="11" t="s">
        <v>57</v>
      </c>
      <c r="H26" s="11" t="s">
        <v>58</v>
      </c>
      <c r="I26" s="49">
        <v>79718</v>
      </c>
      <c r="J26" s="49">
        <v>39859</v>
      </c>
      <c r="K26" s="48" t="s">
        <v>49</v>
      </c>
      <c r="L26" s="11">
        <v>25</v>
      </c>
      <c r="M26" s="49">
        <v>79718</v>
      </c>
      <c r="N26" s="49">
        <v>39859</v>
      </c>
      <c r="O26" s="11" t="s">
        <v>306</v>
      </c>
      <c r="P26" s="49">
        <v>39859</v>
      </c>
      <c r="Q26" s="11">
        <v>2</v>
      </c>
      <c r="R26" s="11">
        <v>2</v>
      </c>
      <c r="S26" s="76">
        <v>0</v>
      </c>
    </row>
    <row r="27" spans="1:19" s="19" customFormat="1" ht="15.75" thickBot="1" x14ac:dyDescent="0.3">
      <c r="A27" s="138"/>
      <c r="B27" s="137"/>
      <c r="C27" s="22"/>
      <c r="D27" s="20" t="s">
        <v>60</v>
      </c>
      <c r="E27" s="20"/>
      <c r="F27" s="20"/>
      <c r="G27" s="20"/>
      <c r="H27" s="40"/>
      <c r="I27" s="22">
        <f>SUM(I9:I26)</f>
        <v>2324968.96</v>
      </c>
      <c r="J27" s="22">
        <f>SUM(J9:J26)</f>
        <v>1162484.48</v>
      </c>
      <c r="K27" s="21"/>
      <c r="L27" s="20"/>
      <c r="M27" s="22">
        <f>SUM(M9:M26)</f>
        <v>1753956.8</v>
      </c>
      <c r="N27" s="22">
        <f>SUM(N9:N26)</f>
        <v>875340.21</v>
      </c>
      <c r="O27" s="55"/>
      <c r="P27" s="80">
        <f>SUM(P9:P26)</f>
        <v>670847.66</v>
      </c>
      <c r="Q27" s="20">
        <f>SUM(Q9:Q26)</f>
        <v>13</v>
      </c>
      <c r="R27" s="20">
        <f>SUM(R9:R26)</f>
        <v>6</v>
      </c>
      <c r="S27" s="105">
        <f>SUM(S9:S26)</f>
        <v>2</v>
      </c>
    </row>
    <row r="28" spans="1:19" s="19" customFormat="1" ht="16.5" thickBot="1" x14ac:dyDescent="0.3">
      <c r="A28" s="228" t="s">
        <v>264</v>
      </c>
      <c r="B28" s="229"/>
      <c r="C28" s="229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30"/>
    </row>
    <row r="29" spans="1:19" s="2" customFormat="1" ht="63.75" customHeight="1" thickBot="1" x14ac:dyDescent="0.3">
      <c r="A29" s="248" t="s">
        <v>44</v>
      </c>
      <c r="B29" s="250" t="s">
        <v>220</v>
      </c>
      <c r="C29" s="272">
        <v>313009.82</v>
      </c>
      <c r="D29" s="147">
        <v>1</v>
      </c>
      <c r="E29" s="148" t="s">
        <v>221</v>
      </c>
      <c r="F29" s="148" t="s">
        <v>223</v>
      </c>
      <c r="G29" s="9" t="s">
        <v>93</v>
      </c>
      <c r="H29" s="148" t="s">
        <v>227</v>
      </c>
      <c r="I29" s="149">
        <v>146680</v>
      </c>
      <c r="J29" s="149">
        <v>73340</v>
      </c>
      <c r="K29" s="9" t="s">
        <v>49</v>
      </c>
      <c r="L29" s="148">
        <v>15</v>
      </c>
      <c r="M29" s="149">
        <v>146680</v>
      </c>
      <c r="N29" s="149">
        <v>73340</v>
      </c>
      <c r="O29" s="38" t="s">
        <v>281</v>
      </c>
      <c r="P29" s="151">
        <v>73340</v>
      </c>
      <c r="Q29" s="153">
        <v>0</v>
      </c>
      <c r="R29" s="151"/>
      <c r="S29" s="152"/>
    </row>
    <row r="30" spans="1:19" s="2" customFormat="1" ht="97.5" customHeight="1" thickBot="1" x14ac:dyDescent="0.3">
      <c r="A30" s="249"/>
      <c r="B30" s="251"/>
      <c r="C30" s="273"/>
      <c r="D30" s="177">
        <v>2</v>
      </c>
      <c r="E30" s="38" t="s">
        <v>222</v>
      </c>
      <c r="F30" s="38" t="s">
        <v>224</v>
      </c>
      <c r="G30" s="38" t="s">
        <v>225</v>
      </c>
      <c r="H30" s="38" t="s">
        <v>226</v>
      </c>
      <c r="I30" s="39">
        <v>146650</v>
      </c>
      <c r="J30" s="39">
        <v>73325</v>
      </c>
      <c r="K30" s="38" t="s">
        <v>49</v>
      </c>
      <c r="L30" s="38">
        <v>20</v>
      </c>
      <c r="M30" s="39">
        <v>146650</v>
      </c>
      <c r="N30" s="39">
        <v>73325</v>
      </c>
      <c r="O30" s="38" t="s">
        <v>319</v>
      </c>
      <c r="P30" s="178">
        <v>73325</v>
      </c>
      <c r="Q30" s="190">
        <v>1</v>
      </c>
      <c r="R30" s="178" t="s">
        <v>173</v>
      </c>
      <c r="S30" s="179" t="s">
        <v>173</v>
      </c>
    </row>
    <row r="31" spans="1:19" s="2" customFormat="1" ht="78" customHeight="1" thickBot="1" x14ac:dyDescent="0.3">
      <c r="A31" s="199" t="s">
        <v>59</v>
      </c>
      <c r="B31" s="251"/>
      <c r="C31" s="273"/>
      <c r="D31" s="181">
        <v>3</v>
      </c>
      <c r="E31" s="176" t="s">
        <v>249</v>
      </c>
      <c r="F31" s="176" t="s">
        <v>250</v>
      </c>
      <c r="G31" s="176" t="s">
        <v>251</v>
      </c>
      <c r="H31" s="176" t="s">
        <v>252</v>
      </c>
      <c r="I31" s="182">
        <v>145570</v>
      </c>
      <c r="J31" s="182">
        <v>72785</v>
      </c>
      <c r="K31" s="111" t="s">
        <v>49</v>
      </c>
      <c r="L31" s="176">
        <v>15</v>
      </c>
      <c r="M31" s="182">
        <v>145570</v>
      </c>
      <c r="N31" s="182">
        <v>72785</v>
      </c>
      <c r="O31" s="176" t="s">
        <v>280</v>
      </c>
      <c r="P31" s="210">
        <v>72785</v>
      </c>
      <c r="Q31" s="216">
        <v>0</v>
      </c>
      <c r="R31" s="183" t="s">
        <v>173</v>
      </c>
      <c r="S31" s="184" t="s">
        <v>173</v>
      </c>
    </row>
    <row r="32" spans="1:19" s="62" customFormat="1" ht="102" customHeight="1" thickBot="1" x14ac:dyDescent="0.3">
      <c r="A32" s="199" t="s">
        <v>135</v>
      </c>
      <c r="B32" s="251"/>
      <c r="C32" s="273"/>
      <c r="D32" s="211">
        <v>4</v>
      </c>
      <c r="E32" s="176" t="s">
        <v>276</v>
      </c>
      <c r="F32" s="212" t="s">
        <v>277</v>
      </c>
      <c r="G32" s="212" t="s">
        <v>278</v>
      </c>
      <c r="H32" s="212" t="s">
        <v>318</v>
      </c>
      <c r="I32" s="213">
        <v>123000</v>
      </c>
      <c r="J32" s="213">
        <v>86100</v>
      </c>
      <c r="K32" s="176" t="s">
        <v>49</v>
      </c>
      <c r="L32" s="176">
        <v>65</v>
      </c>
      <c r="M32" s="182">
        <v>123000</v>
      </c>
      <c r="N32" s="182">
        <v>86100</v>
      </c>
      <c r="O32" s="176" t="s">
        <v>279</v>
      </c>
      <c r="P32" s="210"/>
      <c r="Q32" s="176">
        <v>0</v>
      </c>
      <c r="R32" s="176" t="s">
        <v>173</v>
      </c>
      <c r="S32" s="214" t="s">
        <v>173</v>
      </c>
    </row>
    <row r="33" spans="1:19" s="62" customFormat="1" ht="102" customHeight="1" thickBot="1" x14ac:dyDescent="0.3">
      <c r="A33" s="199" t="s">
        <v>312</v>
      </c>
      <c r="B33" s="271"/>
      <c r="C33" s="274"/>
      <c r="D33" s="165">
        <v>5</v>
      </c>
      <c r="E33" s="176" t="s">
        <v>313</v>
      </c>
      <c r="F33" s="166" t="s">
        <v>314</v>
      </c>
      <c r="G33" s="166" t="s">
        <v>315</v>
      </c>
      <c r="H33" s="166" t="s">
        <v>316</v>
      </c>
      <c r="I33" s="167">
        <v>146075</v>
      </c>
      <c r="J33" s="167">
        <v>73037.5</v>
      </c>
      <c r="K33" s="176" t="s">
        <v>49</v>
      </c>
      <c r="L33" s="162">
        <v>40</v>
      </c>
      <c r="M33" s="163">
        <v>146075</v>
      </c>
      <c r="N33" s="163">
        <v>73037.5</v>
      </c>
      <c r="O33" s="176" t="s">
        <v>330</v>
      </c>
      <c r="P33" s="164"/>
      <c r="Q33" s="162">
        <v>0</v>
      </c>
      <c r="R33" s="162" t="s">
        <v>173</v>
      </c>
      <c r="S33" s="168" t="s">
        <v>173</v>
      </c>
    </row>
    <row r="34" spans="1:19" s="19" customFormat="1" ht="15.75" thickBot="1" x14ac:dyDescent="0.3">
      <c r="A34" s="139"/>
      <c r="C34" s="119"/>
      <c r="D34" s="86" t="s">
        <v>60</v>
      </c>
      <c r="E34" s="86"/>
      <c r="F34" s="86"/>
      <c r="G34" s="86"/>
      <c r="H34" s="87"/>
      <c r="I34" s="88">
        <f>SUM(I29:I33)</f>
        <v>707975</v>
      </c>
      <c r="J34" s="88">
        <f>SUM(J29:J33)</f>
        <v>378587.5</v>
      </c>
      <c r="K34" s="89"/>
      <c r="L34" s="86"/>
      <c r="M34" s="88">
        <f>SUM(M29:M33)</f>
        <v>707975</v>
      </c>
      <c r="N34" s="88">
        <f>SUM(N29:N33)</f>
        <v>378587.5</v>
      </c>
      <c r="O34" s="89"/>
      <c r="P34" s="106">
        <f>SUM(P29:P33)</f>
        <v>219450</v>
      </c>
      <c r="Q34" s="86">
        <f>SUM(Q29:Q32)</f>
        <v>1</v>
      </c>
      <c r="R34" s="86">
        <f>SUM(R32:R32)</f>
        <v>0</v>
      </c>
      <c r="S34" s="86">
        <f>SUM(S32:S32)</f>
        <v>0</v>
      </c>
    </row>
    <row r="35" spans="1:19" s="19" customFormat="1" ht="16.5" thickBot="1" x14ac:dyDescent="0.3">
      <c r="A35" s="228" t="s">
        <v>320</v>
      </c>
      <c r="B35" s="229"/>
      <c r="C35" s="229"/>
      <c r="D35" s="229"/>
      <c r="E35" s="229"/>
      <c r="F35" s="229"/>
      <c r="G35" s="229"/>
      <c r="H35" s="229"/>
      <c r="I35" s="229"/>
      <c r="J35" s="229"/>
      <c r="K35" s="229"/>
      <c r="L35" s="229"/>
      <c r="M35" s="229"/>
      <c r="N35" s="229"/>
      <c r="O35" s="229"/>
      <c r="P35" s="229"/>
      <c r="Q35" s="229"/>
      <c r="R35" s="229"/>
      <c r="S35" s="230"/>
    </row>
    <row r="36" spans="1:19" s="19" customFormat="1" ht="32.25" customHeight="1" thickBot="1" x14ac:dyDescent="0.3">
      <c r="A36" s="226" t="s">
        <v>341</v>
      </c>
      <c r="B36" s="227"/>
      <c r="C36" s="88">
        <v>1064935.19</v>
      </c>
      <c r="D36" s="86"/>
      <c r="E36" s="86"/>
      <c r="F36" s="86"/>
      <c r="G36" s="86"/>
      <c r="H36" s="87"/>
      <c r="I36" s="88">
        <f>SUM(I27+I34)</f>
        <v>3032943.96</v>
      </c>
      <c r="J36" s="88">
        <f>SUM(J27+J34)</f>
        <v>1541071.98</v>
      </c>
      <c r="K36" s="89"/>
      <c r="L36" s="86"/>
      <c r="M36" s="88">
        <f>SUM(M27+M34)</f>
        <v>2461931.7999999998</v>
      </c>
      <c r="N36" s="88">
        <f>SUM(N27+N34)-(N17+N20+N25)</f>
        <v>1064935.19</v>
      </c>
      <c r="O36" s="89"/>
      <c r="P36" s="106">
        <f>SUM(P27+P34)</f>
        <v>890297.66</v>
      </c>
      <c r="Q36" s="86">
        <f>SUM(Q27+Q34)</f>
        <v>14</v>
      </c>
      <c r="R36" s="86">
        <f>SUM(R27+R34)</f>
        <v>6</v>
      </c>
      <c r="S36" s="86">
        <f>SUM(S27+S34)</f>
        <v>2</v>
      </c>
    </row>
    <row r="37" spans="1:19" s="19" customFormat="1" ht="16.5" thickBot="1" x14ac:dyDescent="0.3">
      <c r="A37" s="228" t="s">
        <v>337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30"/>
    </row>
    <row r="38" spans="1:19" s="2" customFormat="1" ht="87.75" customHeight="1" thickBot="1" x14ac:dyDescent="0.3">
      <c r="A38" s="144" t="s">
        <v>44</v>
      </c>
      <c r="B38" s="250" t="s">
        <v>194</v>
      </c>
      <c r="C38" s="272">
        <v>300000</v>
      </c>
      <c r="D38" s="147">
        <v>1</v>
      </c>
      <c r="E38" s="148" t="s">
        <v>195</v>
      </c>
      <c r="F38" s="148" t="s">
        <v>196</v>
      </c>
      <c r="G38" s="149" t="s">
        <v>197</v>
      </c>
      <c r="H38" s="148" t="s">
        <v>198</v>
      </c>
      <c r="I38" s="149">
        <v>97785.94</v>
      </c>
      <c r="J38" s="149">
        <v>48892.97</v>
      </c>
      <c r="K38" s="9" t="s">
        <v>49</v>
      </c>
      <c r="L38" s="148">
        <v>45</v>
      </c>
      <c r="M38" s="149">
        <v>97785.94</v>
      </c>
      <c r="N38" s="149">
        <v>48892.97</v>
      </c>
      <c r="O38" s="9" t="s">
        <v>248</v>
      </c>
      <c r="P38" s="151">
        <v>48892.97</v>
      </c>
      <c r="Q38" s="153">
        <v>0</v>
      </c>
      <c r="R38" s="153">
        <v>0</v>
      </c>
      <c r="S38" s="154">
        <v>0</v>
      </c>
    </row>
    <row r="39" spans="1:19" s="62" customFormat="1" ht="87" customHeight="1" thickBot="1" x14ac:dyDescent="0.3">
      <c r="A39" s="146" t="s">
        <v>59</v>
      </c>
      <c r="B39" s="271"/>
      <c r="C39" s="274"/>
      <c r="D39" s="99" t="s">
        <v>136</v>
      </c>
      <c r="E39" s="100"/>
      <c r="F39" s="100"/>
      <c r="G39" s="100"/>
      <c r="H39" s="100"/>
      <c r="I39" s="101"/>
      <c r="J39" s="101"/>
      <c r="K39" s="100" t="s">
        <v>353</v>
      </c>
      <c r="L39" s="96"/>
      <c r="M39" s="102"/>
      <c r="N39" s="102"/>
      <c r="O39" s="96"/>
      <c r="P39" s="103"/>
      <c r="Q39" s="96"/>
      <c r="R39" s="96"/>
      <c r="S39" s="97"/>
    </row>
    <row r="40" spans="1:19" s="19" customFormat="1" ht="15.75" thickBot="1" x14ac:dyDescent="0.3">
      <c r="A40" s="139"/>
      <c r="B40" s="136"/>
      <c r="C40" s="88"/>
      <c r="D40" s="86" t="s">
        <v>60</v>
      </c>
      <c r="E40" s="86"/>
      <c r="F40" s="86"/>
      <c r="G40" s="86"/>
      <c r="H40" s="87"/>
      <c r="I40" s="88">
        <f>SUM(I38:I39)</f>
        <v>97785.94</v>
      </c>
      <c r="J40" s="88">
        <f>SUM(J38:J39)</f>
        <v>48892.97</v>
      </c>
      <c r="K40" s="89"/>
      <c r="L40" s="86"/>
      <c r="M40" s="88">
        <f>SUM(M38:M39)</f>
        <v>97785.94</v>
      </c>
      <c r="N40" s="88">
        <f>SUM(N38:N39)</f>
        <v>48892.97</v>
      </c>
      <c r="O40" s="89"/>
      <c r="P40" s="106">
        <f>SUM(P38:P39)</f>
        <v>48892.97</v>
      </c>
      <c r="Q40" s="86">
        <f>SUM(Q39:Q39)</f>
        <v>0</v>
      </c>
      <c r="R40" s="86">
        <f>SUM(R39:R39)</f>
        <v>0</v>
      </c>
      <c r="S40" s="86">
        <f>SUM(S39:S39)</f>
        <v>0</v>
      </c>
    </row>
    <row r="41" spans="1:19" s="19" customFormat="1" ht="16.5" thickBot="1" x14ac:dyDescent="0.3">
      <c r="A41" s="228" t="s">
        <v>228</v>
      </c>
      <c r="B41" s="229"/>
      <c r="C41" s="229"/>
      <c r="D41" s="229"/>
      <c r="E41" s="229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30"/>
    </row>
    <row r="42" spans="1:19" s="2" customFormat="1" ht="69.75" customHeight="1" thickBot="1" x14ac:dyDescent="0.3">
      <c r="A42" s="198" t="s">
        <v>327</v>
      </c>
      <c r="B42" s="250" t="s">
        <v>270</v>
      </c>
      <c r="C42" s="272">
        <v>251107</v>
      </c>
      <c r="D42" s="197" t="s">
        <v>136</v>
      </c>
      <c r="E42" s="148"/>
      <c r="F42" s="148"/>
      <c r="G42" s="149"/>
      <c r="H42" s="148"/>
      <c r="I42" s="149"/>
      <c r="J42" s="149"/>
      <c r="K42" s="100" t="s">
        <v>350</v>
      </c>
      <c r="L42" s="148"/>
      <c r="M42" s="149"/>
      <c r="N42" s="149"/>
      <c r="O42" s="9"/>
      <c r="P42" s="151"/>
      <c r="Q42" s="153"/>
      <c r="R42" s="153"/>
      <c r="S42" s="154"/>
    </row>
    <row r="43" spans="1:19" s="62" customFormat="1" ht="75.75" customHeight="1" thickBot="1" x14ac:dyDescent="0.3">
      <c r="A43" s="146" t="s">
        <v>135</v>
      </c>
      <c r="B43" s="271"/>
      <c r="C43" s="274"/>
      <c r="D43" s="224" t="s">
        <v>136</v>
      </c>
      <c r="E43" s="100"/>
      <c r="F43" s="100"/>
      <c r="G43" s="100"/>
      <c r="H43" s="100"/>
      <c r="I43" s="101"/>
      <c r="J43" s="101"/>
      <c r="K43" s="100" t="s">
        <v>351</v>
      </c>
      <c r="L43" s="96"/>
      <c r="M43" s="102"/>
      <c r="N43" s="102"/>
      <c r="O43" s="96"/>
      <c r="P43" s="103"/>
      <c r="Q43" s="96"/>
      <c r="R43" s="96"/>
      <c r="S43" s="97"/>
    </row>
    <row r="44" spans="1:19" s="19" customFormat="1" ht="15.75" thickBot="1" x14ac:dyDescent="0.3">
      <c r="A44" s="139"/>
      <c r="B44" s="136"/>
      <c r="C44" s="88"/>
      <c r="D44" s="86" t="s">
        <v>60</v>
      </c>
      <c r="E44" s="86"/>
      <c r="F44" s="86"/>
      <c r="G44" s="86"/>
      <c r="H44" s="87"/>
      <c r="I44" s="88">
        <f>SUM(I42:I42)</f>
        <v>0</v>
      </c>
      <c r="J44" s="88">
        <f>SUM(J42:J43)</f>
        <v>0</v>
      </c>
      <c r="K44" s="89"/>
      <c r="L44" s="86"/>
      <c r="M44" s="88">
        <f>SUM(M42:M42)</f>
        <v>0</v>
      </c>
      <c r="N44" s="88">
        <f>SUM(N42:N42)</f>
        <v>0</v>
      </c>
      <c r="O44" s="89"/>
      <c r="P44" s="106">
        <f>SUM(P42:P43)</f>
        <v>0</v>
      </c>
      <c r="Q44" s="86">
        <f>SUM(Q43:Q43)</f>
        <v>0</v>
      </c>
      <c r="R44" s="86">
        <f>SUM(R43:R43)</f>
        <v>0</v>
      </c>
      <c r="S44" s="86">
        <f>SUM(S43:S43)</f>
        <v>0</v>
      </c>
    </row>
    <row r="45" spans="1:19" s="19" customFormat="1" ht="16.5" thickBot="1" x14ac:dyDescent="0.3">
      <c r="A45" s="228" t="s">
        <v>340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30"/>
    </row>
    <row r="46" spans="1:19" s="19" customFormat="1" ht="29.25" customHeight="1" thickBot="1" x14ac:dyDescent="0.3">
      <c r="A46" s="226" t="s">
        <v>338</v>
      </c>
      <c r="B46" s="227"/>
      <c r="C46" s="225">
        <v>48892.97</v>
      </c>
      <c r="D46" s="119"/>
      <c r="E46" s="86"/>
      <c r="F46" s="86"/>
      <c r="G46" s="86"/>
      <c r="H46" s="87"/>
      <c r="I46" s="88">
        <f>SUM(I40:I41)</f>
        <v>97785.94</v>
      </c>
      <c r="J46" s="88">
        <f>SUM(J40:J41)</f>
        <v>48892.97</v>
      </c>
      <c r="K46" s="89"/>
      <c r="L46" s="86"/>
      <c r="M46" s="88">
        <f>SUM(M40:M41)</f>
        <v>97785.94</v>
      </c>
      <c r="N46" s="88">
        <f>SUM(N40:N41)</f>
        <v>48892.97</v>
      </c>
      <c r="O46" s="89"/>
      <c r="P46" s="106">
        <f>SUM(P40:P41)</f>
        <v>48892.97</v>
      </c>
      <c r="Q46" s="86">
        <f>SUM(Q41:Q41)</f>
        <v>0</v>
      </c>
      <c r="R46" s="86">
        <f>SUM(R41:R41)</f>
        <v>0</v>
      </c>
      <c r="S46" s="86">
        <f>SUM(S41:S41)</f>
        <v>0</v>
      </c>
    </row>
    <row r="47" spans="1:19" s="19" customFormat="1" ht="16.5" thickBot="1" x14ac:dyDescent="0.3">
      <c r="A47" s="228" t="s">
        <v>339</v>
      </c>
      <c r="B47" s="229"/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30"/>
    </row>
    <row r="48" spans="1:19" s="2" customFormat="1" ht="63.75" customHeight="1" x14ac:dyDescent="0.25">
      <c r="A48" s="248" t="s">
        <v>44</v>
      </c>
      <c r="B48" s="250" t="s">
        <v>263</v>
      </c>
      <c r="C48" s="272">
        <v>500000</v>
      </c>
      <c r="D48" s="120">
        <v>1</v>
      </c>
      <c r="E48" s="77" t="s">
        <v>61</v>
      </c>
      <c r="F48" s="77" t="s">
        <v>62</v>
      </c>
      <c r="G48" s="77" t="s">
        <v>63</v>
      </c>
      <c r="H48" s="77" t="s">
        <v>64</v>
      </c>
      <c r="I48" s="78">
        <v>67253</v>
      </c>
      <c r="J48" s="78">
        <v>50439.75</v>
      </c>
      <c r="K48" s="77" t="s">
        <v>183</v>
      </c>
      <c r="L48" s="77">
        <v>60</v>
      </c>
      <c r="M48" s="78"/>
      <c r="N48" s="78"/>
      <c r="O48" s="79"/>
      <c r="P48" s="81"/>
      <c r="Q48" s="81"/>
      <c r="R48" s="81"/>
      <c r="S48" s="75"/>
    </row>
    <row r="49" spans="1:19" s="2" customFormat="1" ht="111.75" customHeight="1" x14ac:dyDescent="0.25">
      <c r="A49" s="249"/>
      <c r="B49" s="251"/>
      <c r="C49" s="273"/>
      <c r="D49" s="155">
        <v>2</v>
      </c>
      <c r="E49" s="156" t="s">
        <v>65</v>
      </c>
      <c r="F49" s="156" t="s">
        <v>80</v>
      </c>
      <c r="G49" s="156" t="s">
        <v>66</v>
      </c>
      <c r="H49" s="156" t="s">
        <v>67</v>
      </c>
      <c r="I49" s="157">
        <v>96902.8</v>
      </c>
      <c r="J49" s="157">
        <v>72677.100000000006</v>
      </c>
      <c r="K49" s="156" t="s">
        <v>49</v>
      </c>
      <c r="L49" s="156">
        <v>45</v>
      </c>
      <c r="M49" s="157">
        <v>96902.8</v>
      </c>
      <c r="N49" s="157">
        <v>72677.100000000006</v>
      </c>
      <c r="O49" s="156" t="s">
        <v>244</v>
      </c>
      <c r="P49" s="159"/>
      <c r="Q49" s="156">
        <v>3</v>
      </c>
      <c r="R49" s="156" t="s">
        <v>173</v>
      </c>
      <c r="S49" s="160" t="s">
        <v>173</v>
      </c>
    </row>
    <row r="50" spans="1:19" s="2" customFormat="1" ht="108" customHeight="1" x14ac:dyDescent="0.25">
      <c r="A50" s="249"/>
      <c r="B50" s="251"/>
      <c r="C50" s="273"/>
      <c r="D50" s="155">
        <v>3</v>
      </c>
      <c r="E50" s="156" t="s">
        <v>68</v>
      </c>
      <c r="F50" s="156" t="s">
        <v>69</v>
      </c>
      <c r="G50" s="156" t="s">
        <v>70</v>
      </c>
      <c r="H50" s="156" t="s">
        <v>67</v>
      </c>
      <c r="I50" s="157">
        <v>97695.4</v>
      </c>
      <c r="J50" s="157">
        <v>73271.55</v>
      </c>
      <c r="K50" s="156" t="s">
        <v>208</v>
      </c>
      <c r="L50" s="156">
        <v>25</v>
      </c>
      <c r="M50" s="157"/>
      <c r="N50" s="157"/>
      <c r="O50" s="158"/>
      <c r="P50" s="159"/>
      <c r="Q50" s="156"/>
      <c r="R50" s="156"/>
      <c r="S50" s="160"/>
    </row>
    <row r="51" spans="1:19" s="2" customFormat="1" ht="79.5" customHeight="1" x14ac:dyDescent="0.25">
      <c r="A51" s="249"/>
      <c r="B51" s="251"/>
      <c r="C51" s="273"/>
      <c r="D51" s="155">
        <v>4</v>
      </c>
      <c r="E51" s="156" t="s">
        <v>71</v>
      </c>
      <c r="F51" s="156" t="s">
        <v>81</v>
      </c>
      <c r="G51" s="156" t="s">
        <v>72</v>
      </c>
      <c r="H51" s="156" t="s">
        <v>67</v>
      </c>
      <c r="I51" s="157">
        <v>48650</v>
      </c>
      <c r="J51" s="157">
        <v>36487.5</v>
      </c>
      <c r="K51" s="156" t="s">
        <v>208</v>
      </c>
      <c r="L51" s="156">
        <v>45</v>
      </c>
      <c r="M51" s="157"/>
      <c r="N51" s="157"/>
      <c r="O51" s="158"/>
      <c r="P51" s="159"/>
      <c r="Q51" s="156" t="s">
        <v>173</v>
      </c>
      <c r="R51" s="156" t="s">
        <v>173</v>
      </c>
      <c r="S51" s="160" t="s">
        <v>173</v>
      </c>
    </row>
    <row r="52" spans="1:19" s="2" customFormat="1" ht="111" customHeight="1" x14ac:dyDescent="0.25">
      <c r="A52" s="249"/>
      <c r="B52" s="251"/>
      <c r="C52" s="273"/>
      <c r="D52" s="92">
        <v>5</v>
      </c>
      <c r="E52" s="34" t="s">
        <v>73</v>
      </c>
      <c r="F52" s="14" t="s">
        <v>182</v>
      </c>
      <c r="G52" s="14" t="s">
        <v>74</v>
      </c>
      <c r="H52" s="14" t="s">
        <v>77</v>
      </c>
      <c r="I52" s="65">
        <v>96696</v>
      </c>
      <c r="J52" s="65">
        <v>72522</v>
      </c>
      <c r="K52" s="185" t="s">
        <v>49</v>
      </c>
      <c r="L52" s="14">
        <v>50</v>
      </c>
      <c r="M52" s="65">
        <v>96696</v>
      </c>
      <c r="N52" s="65">
        <v>72522</v>
      </c>
      <c r="O52" s="185" t="s">
        <v>326</v>
      </c>
      <c r="P52" s="145">
        <v>60435</v>
      </c>
      <c r="Q52" s="14">
        <v>1</v>
      </c>
      <c r="R52" s="14" t="s">
        <v>173</v>
      </c>
      <c r="S52" s="72" t="s">
        <v>173</v>
      </c>
    </row>
    <row r="53" spans="1:19" s="2" customFormat="1" ht="121.5" customHeight="1" x14ac:dyDescent="0.25">
      <c r="A53" s="249"/>
      <c r="B53" s="251"/>
      <c r="C53" s="273"/>
      <c r="D53" s="90">
        <v>6</v>
      </c>
      <c r="E53" s="9" t="s">
        <v>75</v>
      </c>
      <c r="F53" s="9" t="s">
        <v>79</v>
      </c>
      <c r="G53" s="9" t="s">
        <v>76</v>
      </c>
      <c r="H53" s="36" t="s">
        <v>77</v>
      </c>
      <c r="I53" s="30">
        <v>33489.360000000001</v>
      </c>
      <c r="J53" s="30">
        <v>25117.03</v>
      </c>
      <c r="K53" s="9" t="s">
        <v>49</v>
      </c>
      <c r="L53" s="9">
        <v>40</v>
      </c>
      <c r="M53" s="30">
        <v>28446.82</v>
      </c>
      <c r="N53" s="30">
        <v>21335.11</v>
      </c>
      <c r="O53" s="9" t="s">
        <v>274</v>
      </c>
      <c r="P53" s="82">
        <v>21335.07</v>
      </c>
      <c r="Q53" s="9">
        <v>1</v>
      </c>
      <c r="R53" s="9" t="s">
        <v>173</v>
      </c>
      <c r="S53" s="91">
        <v>1</v>
      </c>
    </row>
    <row r="54" spans="1:19" s="2" customFormat="1" ht="63.75" customHeight="1" x14ac:dyDescent="0.25">
      <c r="A54" s="249"/>
      <c r="B54" s="251"/>
      <c r="C54" s="273"/>
      <c r="D54" s="93">
        <v>7</v>
      </c>
      <c r="E54" s="5" t="s">
        <v>78</v>
      </c>
      <c r="F54" s="5" t="s">
        <v>163</v>
      </c>
      <c r="G54" s="5" t="s">
        <v>82</v>
      </c>
      <c r="H54" s="5" t="s">
        <v>83</v>
      </c>
      <c r="I54" s="31">
        <v>93449.600000000006</v>
      </c>
      <c r="J54" s="31">
        <v>70087.19</v>
      </c>
      <c r="K54" s="5" t="s">
        <v>45</v>
      </c>
      <c r="L54" s="5"/>
      <c r="M54" s="31"/>
      <c r="N54" s="31"/>
      <c r="O54" s="53"/>
      <c r="P54" s="83"/>
      <c r="Q54" s="83"/>
      <c r="R54" s="83"/>
      <c r="S54" s="59"/>
    </row>
    <row r="55" spans="1:19" s="2" customFormat="1" ht="111" customHeight="1" x14ac:dyDescent="0.25">
      <c r="A55" s="249"/>
      <c r="B55" s="251"/>
      <c r="C55" s="273"/>
      <c r="D55" s="92">
        <v>8</v>
      </c>
      <c r="E55" s="12" t="s">
        <v>84</v>
      </c>
      <c r="F55" s="12" t="s">
        <v>85</v>
      </c>
      <c r="G55" s="12" t="s">
        <v>86</v>
      </c>
      <c r="H55" s="12" t="s">
        <v>83</v>
      </c>
      <c r="I55" s="37">
        <v>97790</v>
      </c>
      <c r="J55" s="37">
        <v>73342.5</v>
      </c>
      <c r="K55" s="185" t="s">
        <v>49</v>
      </c>
      <c r="L55" s="12">
        <v>40</v>
      </c>
      <c r="M55" s="37">
        <v>80970.12</v>
      </c>
      <c r="N55" s="37">
        <v>60727.59</v>
      </c>
      <c r="O55" s="12" t="s">
        <v>307</v>
      </c>
      <c r="P55" s="84">
        <v>60726</v>
      </c>
      <c r="Q55" s="14">
        <v>1</v>
      </c>
      <c r="R55" s="14" t="s">
        <v>173</v>
      </c>
      <c r="S55" s="72" t="s">
        <v>173</v>
      </c>
    </row>
    <row r="56" spans="1:19" s="2" customFormat="1" ht="33.75" customHeight="1" x14ac:dyDescent="0.25">
      <c r="A56" s="249"/>
      <c r="B56" s="251"/>
      <c r="C56" s="273"/>
      <c r="D56" s="94">
        <v>9</v>
      </c>
      <c r="E56" s="7" t="s">
        <v>87</v>
      </c>
      <c r="F56" s="7" t="s">
        <v>88</v>
      </c>
      <c r="G56" s="7" t="s">
        <v>89</v>
      </c>
      <c r="H56" s="7" t="s">
        <v>90</v>
      </c>
      <c r="I56" s="32">
        <v>96471.6</v>
      </c>
      <c r="J56" s="32">
        <v>72353.2</v>
      </c>
      <c r="K56" s="7" t="s">
        <v>46</v>
      </c>
      <c r="L56" s="7"/>
      <c r="M56" s="32"/>
      <c r="N56" s="32"/>
      <c r="O56" s="54"/>
      <c r="P56" s="85"/>
      <c r="Q56" s="85"/>
      <c r="R56" s="85"/>
      <c r="S56" s="60"/>
    </row>
    <row r="57" spans="1:19" s="2" customFormat="1" ht="137.25" customHeight="1" x14ac:dyDescent="0.25">
      <c r="A57" s="249"/>
      <c r="B57" s="251"/>
      <c r="C57" s="273"/>
      <c r="D57" s="92">
        <v>10</v>
      </c>
      <c r="E57" s="12" t="s">
        <v>91</v>
      </c>
      <c r="F57" s="12" t="s">
        <v>92</v>
      </c>
      <c r="G57" s="12" t="s">
        <v>164</v>
      </c>
      <c r="H57" s="12" t="s">
        <v>90</v>
      </c>
      <c r="I57" s="37">
        <v>97706</v>
      </c>
      <c r="J57" s="37">
        <v>73279.5</v>
      </c>
      <c r="K57" s="185" t="s">
        <v>49</v>
      </c>
      <c r="L57" s="12">
        <v>50</v>
      </c>
      <c r="M57" s="37">
        <v>95596.99</v>
      </c>
      <c r="N57" s="37">
        <v>72447.740000000005</v>
      </c>
      <c r="O57" s="12" t="s">
        <v>310</v>
      </c>
      <c r="P57" s="84">
        <v>72447.73</v>
      </c>
      <c r="Q57" s="14">
        <v>1</v>
      </c>
      <c r="R57" s="14" t="s">
        <v>173</v>
      </c>
      <c r="S57" s="72" t="s">
        <v>173</v>
      </c>
    </row>
    <row r="58" spans="1:19" s="2" customFormat="1" ht="63" customHeight="1" thickBot="1" x14ac:dyDescent="0.3">
      <c r="A58" s="275"/>
      <c r="B58" s="251"/>
      <c r="C58" s="273"/>
      <c r="D58" s="200">
        <v>11</v>
      </c>
      <c r="E58" s="201" t="s">
        <v>95</v>
      </c>
      <c r="F58" s="201" t="s">
        <v>96</v>
      </c>
      <c r="G58" s="201" t="s">
        <v>97</v>
      </c>
      <c r="H58" s="201" t="s">
        <v>90</v>
      </c>
      <c r="I58" s="202">
        <v>89191.71</v>
      </c>
      <c r="J58" s="202">
        <v>66893.78</v>
      </c>
      <c r="K58" s="201" t="s">
        <v>275</v>
      </c>
      <c r="L58" s="201">
        <v>60</v>
      </c>
      <c r="M58" s="202">
        <v>89191.71</v>
      </c>
      <c r="N58" s="202">
        <v>66893.78</v>
      </c>
      <c r="O58" s="156" t="s">
        <v>218</v>
      </c>
      <c r="P58" s="203"/>
      <c r="Q58" s="156">
        <v>0</v>
      </c>
      <c r="R58" s="156">
        <v>0</v>
      </c>
      <c r="S58" s="160">
        <v>0</v>
      </c>
    </row>
    <row r="59" spans="1:19" s="62" customFormat="1" ht="49.5" customHeight="1" thickBot="1" x14ac:dyDescent="0.3">
      <c r="A59" s="98" t="s">
        <v>59</v>
      </c>
      <c r="B59" s="271"/>
      <c r="C59" s="274"/>
      <c r="D59" s="99" t="s">
        <v>136</v>
      </c>
      <c r="E59" s="100"/>
      <c r="F59" s="100"/>
      <c r="G59" s="100"/>
      <c r="H59" s="100"/>
      <c r="I59" s="101"/>
      <c r="J59" s="101"/>
      <c r="K59" s="100" t="s">
        <v>352</v>
      </c>
      <c r="L59" s="96"/>
      <c r="M59" s="102"/>
      <c r="N59" s="102"/>
      <c r="O59" s="96"/>
      <c r="P59" s="103"/>
      <c r="Q59" s="96"/>
      <c r="R59" s="96"/>
      <c r="S59" s="97"/>
    </row>
    <row r="60" spans="1:19" s="19" customFormat="1" ht="15.75" thickBot="1" x14ac:dyDescent="0.3">
      <c r="A60" s="139"/>
      <c r="B60" s="136"/>
      <c r="C60" s="88"/>
      <c r="D60" s="86" t="s">
        <v>60</v>
      </c>
      <c r="E60" s="86"/>
      <c r="F60" s="86"/>
      <c r="G60" s="86"/>
      <c r="H60" s="87"/>
      <c r="I60" s="88">
        <f>SUM(I48:I58)</f>
        <v>915295.46999999986</v>
      </c>
      <c r="J60" s="88">
        <f>SUM(J48:J59)</f>
        <v>686471.10000000009</v>
      </c>
      <c r="K60" s="89"/>
      <c r="L60" s="86"/>
      <c r="M60" s="88">
        <f>SUM(M48:M58)</f>
        <v>487804.44</v>
      </c>
      <c r="N60" s="88">
        <f>SUM(N48:N58)</f>
        <v>366603.32000000007</v>
      </c>
      <c r="O60" s="89"/>
      <c r="P60" s="106">
        <f>SUM(P48:P59)</f>
        <v>214943.8</v>
      </c>
      <c r="Q60" s="86">
        <f>SUM(Q49:Q59)</f>
        <v>7</v>
      </c>
      <c r="R60" s="86">
        <f>SUM(R49:R59)</f>
        <v>0</v>
      </c>
      <c r="S60" s="86">
        <f>SUM(S49:S59)</f>
        <v>1</v>
      </c>
    </row>
    <row r="61" spans="1:19" s="19" customFormat="1" ht="16.5" thickBot="1" x14ac:dyDescent="0.3">
      <c r="A61" s="228" t="s">
        <v>321</v>
      </c>
      <c r="B61" s="229"/>
      <c r="C61" s="229"/>
      <c r="D61" s="229"/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29"/>
      <c r="P61" s="229"/>
      <c r="Q61" s="229"/>
      <c r="R61" s="229"/>
      <c r="S61" s="230"/>
    </row>
    <row r="62" spans="1:19" s="2" customFormat="1" ht="108.75" customHeight="1" x14ac:dyDescent="0.25">
      <c r="A62" s="248" t="s">
        <v>44</v>
      </c>
      <c r="B62" s="250" t="s">
        <v>282</v>
      </c>
      <c r="C62" s="272">
        <v>206073.78</v>
      </c>
      <c r="D62" s="147">
        <v>1</v>
      </c>
      <c r="E62" s="148" t="s">
        <v>284</v>
      </c>
      <c r="F62" s="148" t="s">
        <v>295</v>
      </c>
      <c r="G62" s="58" t="s">
        <v>294</v>
      </c>
      <c r="H62" s="148" t="s">
        <v>296</v>
      </c>
      <c r="I62" s="149">
        <v>97650</v>
      </c>
      <c r="J62" s="149">
        <v>73237.5</v>
      </c>
      <c r="K62" s="58" t="s">
        <v>49</v>
      </c>
      <c r="L62" s="148">
        <v>35</v>
      </c>
      <c r="M62" s="149">
        <v>97650</v>
      </c>
      <c r="N62" s="149">
        <v>73237.5</v>
      </c>
      <c r="O62" s="9" t="s">
        <v>333</v>
      </c>
      <c r="P62" s="151"/>
      <c r="Q62" s="153">
        <v>0</v>
      </c>
      <c r="R62" s="153">
        <v>0</v>
      </c>
      <c r="S62" s="154">
        <v>0</v>
      </c>
    </row>
    <row r="63" spans="1:19" s="2" customFormat="1" ht="63.75" customHeight="1" x14ac:dyDescent="0.25">
      <c r="A63" s="249"/>
      <c r="B63" s="251"/>
      <c r="C63" s="273"/>
      <c r="D63" s="147">
        <v>2</v>
      </c>
      <c r="E63" s="148" t="s">
        <v>283</v>
      </c>
      <c r="F63" s="148" t="s">
        <v>289</v>
      </c>
      <c r="G63" s="58" t="s">
        <v>288</v>
      </c>
      <c r="H63" s="148" t="s">
        <v>292</v>
      </c>
      <c r="I63" s="149">
        <v>44697.599999999999</v>
      </c>
      <c r="J63" s="149">
        <v>33523.199999999997</v>
      </c>
      <c r="K63" s="58" t="s">
        <v>49</v>
      </c>
      <c r="L63" s="148">
        <v>40</v>
      </c>
      <c r="M63" s="149">
        <v>44697.599999999999</v>
      </c>
      <c r="N63" s="149">
        <v>33523.199999999997</v>
      </c>
      <c r="O63" s="9" t="s">
        <v>291</v>
      </c>
      <c r="P63" s="151">
        <v>33429.74</v>
      </c>
      <c r="Q63" s="153">
        <v>5</v>
      </c>
      <c r="R63" s="153">
        <v>4</v>
      </c>
      <c r="S63" s="154">
        <v>1</v>
      </c>
    </row>
    <row r="64" spans="1:19" s="2" customFormat="1" ht="96" customHeight="1" thickBot="1" x14ac:dyDescent="0.3">
      <c r="A64" s="275"/>
      <c r="B64" s="251"/>
      <c r="C64" s="273"/>
      <c r="D64" s="90">
        <v>3</v>
      </c>
      <c r="E64" s="9" t="s">
        <v>285</v>
      </c>
      <c r="F64" s="9" t="s">
        <v>290</v>
      </c>
      <c r="G64" s="9" t="s">
        <v>164</v>
      </c>
      <c r="H64" s="9" t="s">
        <v>293</v>
      </c>
      <c r="I64" s="30">
        <v>85397.759999999995</v>
      </c>
      <c r="J64" s="30">
        <v>64048.32</v>
      </c>
      <c r="K64" s="9" t="s">
        <v>49</v>
      </c>
      <c r="L64" s="9">
        <v>35</v>
      </c>
      <c r="M64" s="30">
        <v>85397.759999999995</v>
      </c>
      <c r="N64" s="30">
        <v>64048.32</v>
      </c>
      <c r="O64" s="9" t="s">
        <v>324</v>
      </c>
      <c r="P64" s="82">
        <v>57948.480000000003</v>
      </c>
      <c r="Q64" s="217">
        <v>0</v>
      </c>
      <c r="R64" s="217">
        <v>0</v>
      </c>
      <c r="S64" s="218">
        <v>0</v>
      </c>
    </row>
    <row r="65" spans="1:19" s="2" customFormat="1" ht="74.25" customHeight="1" x14ac:dyDescent="0.25">
      <c r="A65" s="237" t="s">
        <v>59</v>
      </c>
      <c r="B65" s="251"/>
      <c r="C65" s="273"/>
      <c r="D65" s="147">
        <v>4</v>
      </c>
      <c r="E65" s="148" t="s">
        <v>286</v>
      </c>
      <c r="F65" s="148" t="s">
        <v>298</v>
      </c>
      <c r="G65" s="148" t="s">
        <v>297</v>
      </c>
      <c r="H65" s="148" t="s">
        <v>299</v>
      </c>
      <c r="I65" s="149">
        <v>52986.97</v>
      </c>
      <c r="J65" s="149">
        <v>39740.22</v>
      </c>
      <c r="K65" s="162" t="s">
        <v>49</v>
      </c>
      <c r="L65" s="148">
        <v>20</v>
      </c>
      <c r="M65" s="149">
        <v>52986.97</v>
      </c>
      <c r="N65" s="149">
        <v>39740.22</v>
      </c>
      <c r="O65" s="148" t="s">
        <v>331</v>
      </c>
      <c r="P65" s="169"/>
      <c r="Q65" s="153">
        <v>4</v>
      </c>
      <c r="R65" s="153">
        <v>0</v>
      </c>
      <c r="S65" s="154">
        <v>0</v>
      </c>
    </row>
    <row r="66" spans="1:19" s="62" customFormat="1" ht="102" customHeight="1" thickBot="1" x14ac:dyDescent="0.3">
      <c r="A66" s="238"/>
      <c r="B66" s="271"/>
      <c r="C66" s="274"/>
      <c r="D66" s="165">
        <v>5</v>
      </c>
      <c r="E66" s="176" t="s">
        <v>287</v>
      </c>
      <c r="F66" s="166" t="s">
        <v>301</v>
      </c>
      <c r="G66" s="166" t="s">
        <v>300</v>
      </c>
      <c r="H66" s="166" t="s">
        <v>302</v>
      </c>
      <c r="I66" s="167">
        <v>97788.72</v>
      </c>
      <c r="J66" s="167">
        <v>73341.509999999995</v>
      </c>
      <c r="K66" s="58" t="s">
        <v>49</v>
      </c>
      <c r="L66" s="162">
        <v>60</v>
      </c>
      <c r="M66" s="163">
        <v>97788.72</v>
      </c>
      <c r="N66" s="163">
        <v>73341.509999999995</v>
      </c>
      <c r="O66" s="9" t="s">
        <v>332</v>
      </c>
      <c r="P66" s="164"/>
      <c r="Q66" s="162">
        <v>1</v>
      </c>
      <c r="R66" s="162">
        <v>0</v>
      </c>
      <c r="S66" s="168">
        <v>0</v>
      </c>
    </row>
    <row r="67" spans="1:19" s="19" customFormat="1" ht="15.75" thickBot="1" x14ac:dyDescent="0.3">
      <c r="A67" s="139"/>
      <c r="B67" s="136"/>
      <c r="C67" s="88"/>
      <c r="D67" s="86" t="s">
        <v>60</v>
      </c>
      <c r="E67" s="86"/>
      <c r="F67" s="86"/>
      <c r="G67" s="86"/>
      <c r="H67" s="87"/>
      <c r="I67" s="88">
        <f>SUM(I62:I66)</f>
        <v>378521.04999999993</v>
      </c>
      <c r="J67" s="88">
        <f>SUM(J62:J66)</f>
        <v>283890.75</v>
      </c>
      <c r="K67" s="89"/>
      <c r="L67" s="86"/>
      <c r="M67" s="88">
        <f>SUM(M62:M66)</f>
        <v>378521.04999999993</v>
      </c>
      <c r="N67" s="88">
        <f>SUM(N62:N66)</f>
        <v>283890.75</v>
      </c>
      <c r="O67" s="89"/>
      <c r="P67" s="106">
        <f>SUM(P62:P66)</f>
        <v>91378.22</v>
      </c>
      <c r="Q67" s="215">
        <f>SUM(Q62:Q66)</f>
        <v>10</v>
      </c>
      <c r="R67" s="215">
        <f>SUM(R62:R66)</f>
        <v>4</v>
      </c>
      <c r="S67" s="215">
        <f>SUM(S62:S66)</f>
        <v>1</v>
      </c>
    </row>
    <row r="68" spans="1:19" s="19" customFormat="1" ht="16.5" thickBot="1" x14ac:dyDescent="0.3">
      <c r="A68" s="228" t="s">
        <v>325</v>
      </c>
      <c r="B68" s="229"/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29"/>
      <c r="Q68" s="229"/>
      <c r="R68" s="229"/>
      <c r="S68" s="230"/>
    </row>
    <row r="69" spans="1:19" s="19" customFormat="1" ht="29.25" customHeight="1" thickBot="1" x14ac:dyDescent="0.3">
      <c r="A69" s="226" t="s">
        <v>342</v>
      </c>
      <c r="B69" s="227"/>
      <c r="C69" s="225">
        <v>670419.75</v>
      </c>
      <c r="D69" s="119"/>
      <c r="E69" s="86"/>
      <c r="F69" s="86"/>
      <c r="G69" s="86"/>
      <c r="H69" s="87"/>
      <c r="I69" s="88">
        <f>SUM(I60+I67)</f>
        <v>1293816.5199999998</v>
      </c>
      <c r="J69" s="88">
        <f>SUM(J60+J67)</f>
        <v>970361.85000000009</v>
      </c>
      <c r="K69" s="89"/>
      <c r="L69" s="86"/>
      <c r="M69" s="88">
        <f>SUM(M60+M67)</f>
        <v>866325.49</v>
      </c>
      <c r="N69" s="88">
        <f>SUM(N60+N67)-(N49+N58)</f>
        <v>510923.19000000006</v>
      </c>
      <c r="O69" s="89"/>
      <c r="P69" s="106">
        <f>SUM(P60+P67)</f>
        <v>306322.02</v>
      </c>
      <c r="Q69" s="86">
        <f>SUM(Q60+Q67)</f>
        <v>17</v>
      </c>
      <c r="R69" s="86">
        <f>SUM(R60+R67)</f>
        <v>4</v>
      </c>
      <c r="S69" s="86">
        <f>SUM(S60+S67)</f>
        <v>2</v>
      </c>
    </row>
    <row r="70" spans="1:19" s="19" customFormat="1" ht="16.5" thickBot="1" x14ac:dyDescent="0.3">
      <c r="A70" s="228" t="s">
        <v>344</v>
      </c>
      <c r="B70" s="229"/>
      <c r="C70" s="229"/>
      <c r="D70" s="229"/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30"/>
    </row>
    <row r="71" spans="1:19" ht="126" customHeight="1" x14ac:dyDescent="0.25">
      <c r="A71" s="248" t="s">
        <v>44</v>
      </c>
      <c r="B71" s="250" t="s">
        <v>104</v>
      </c>
      <c r="C71" s="276">
        <v>900000</v>
      </c>
      <c r="D71" s="130">
        <v>1</v>
      </c>
      <c r="E71" s="130" t="s">
        <v>98</v>
      </c>
      <c r="F71" s="130" t="s">
        <v>155</v>
      </c>
      <c r="G71" s="130" t="s">
        <v>99</v>
      </c>
      <c r="H71" s="130" t="s">
        <v>100</v>
      </c>
      <c r="I71" s="131">
        <v>391104.62</v>
      </c>
      <c r="J71" s="131">
        <v>391104.62</v>
      </c>
      <c r="K71" s="132" t="s">
        <v>49</v>
      </c>
      <c r="L71" s="130">
        <v>100</v>
      </c>
      <c r="M71" s="131">
        <v>353442</v>
      </c>
      <c r="N71" s="131">
        <v>353442</v>
      </c>
      <c r="O71" s="130" t="s">
        <v>243</v>
      </c>
      <c r="P71" s="133">
        <v>352573.55</v>
      </c>
      <c r="Q71" s="130">
        <v>0</v>
      </c>
      <c r="R71" s="130">
        <v>0</v>
      </c>
      <c r="S71" s="134">
        <v>0</v>
      </c>
    </row>
    <row r="72" spans="1:19" s="41" customFormat="1" ht="122.25" customHeight="1" thickBot="1" x14ac:dyDescent="0.3">
      <c r="A72" s="275"/>
      <c r="B72" s="271"/>
      <c r="C72" s="277"/>
      <c r="D72" s="58">
        <v>2</v>
      </c>
      <c r="E72" s="58" t="s">
        <v>101</v>
      </c>
      <c r="F72" s="58" t="s">
        <v>102</v>
      </c>
      <c r="G72" s="58" t="s">
        <v>103</v>
      </c>
      <c r="H72" s="58" t="s">
        <v>100</v>
      </c>
      <c r="I72" s="57">
        <v>383346.51</v>
      </c>
      <c r="J72" s="57">
        <v>383346.51</v>
      </c>
      <c r="K72" s="58" t="s">
        <v>49</v>
      </c>
      <c r="L72" s="58">
        <v>90</v>
      </c>
      <c r="M72" s="57">
        <v>320273.15000000002</v>
      </c>
      <c r="N72" s="57">
        <v>320273.15000000002</v>
      </c>
      <c r="O72" s="148" t="s">
        <v>308</v>
      </c>
      <c r="P72" s="95">
        <v>151769.56</v>
      </c>
      <c r="Q72" s="9">
        <v>0</v>
      </c>
      <c r="R72" s="9">
        <v>0</v>
      </c>
      <c r="S72" s="91">
        <v>0</v>
      </c>
    </row>
    <row r="73" spans="1:19" s="19" customFormat="1" ht="15.75" thickBot="1" x14ac:dyDescent="0.3">
      <c r="A73" s="138"/>
      <c r="B73" s="137"/>
      <c r="C73" s="22"/>
      <c r="D73" s="20" t="s">
        <v>60</v>
      </c>
      <c r="E73" s="20"/>
      <c r="F73" s="20"/>
      <c r="G73" s="20"/>
      <c r="H73" s="40"/>
      <c r="I73" s="22">
        <f>SUM(I71:I72)</f>
        <v>774451.13</v>
      </c>
      <c r="J73" s="22">
        <f>SUM(J71:J72)</f>
        <v>774451.13</v>
      </c>
      <c r="K73" s="21"/>
      <c r="L73" s="20"/>
      <c r="M73" s="22">
        <f>SUM(M71:M72)</f>
        <v>673715.15</v>
      </c>
      <c r="N73" s="22">
        <f>SUM(N71:N72)</f>
        <v>673715.15</v>
      </c>
      <c r="O73" s="21"/>
      <c r="P73" s="107">
        <f>SUM(P71:P72)</f>
        <v>504343.11</v>
      </c>
      <c r="Q73" s="20"/>
      <c r="R73" s="20"/>
      <c r="S73" s="105"/>
    </row>
    <row r="74" spans="1:19" s="19" customFormat="1" ht="16.5" thickBot="1" x14ac:dyDescent="0.3">
      <c r="A74" s="278" t="s">
        <v>322</v>
      </c>
      <c r="B74" s="279"/>
      <c r="C74" s="279"/>
      <c r="D74" s="279"/>
      <c r="E74" s="279"/>
      <c r="F74" s="279"/>
      <c r="G74" s="279"/>
      <c r="H74" s="279"/>
      <c r="I74" s="279"/>
      <c r="J74" s="279"/>
      <c r="K74" s="279"/>
      <c r="L74" s="279"/>
      <c r="M74" s="279"/>
      <c r="N74" s="279"/>
      <c r="O74" s="279"/>
      <c r="P74" s="279"/>
      <c r="Q74" s="279"/>
      <c r="R74" s="279"/>
      <c r="S74" s="280"/>
    </row>
    <row r="75" spans="1:19" s="2" customFormat="1" ht="92.25" customHeight="1" x14ac:dyDescent="0.25">
      <c r="A75" s="248" t="s">
        <v>44</v>
      </c>
      <c r="B75" s="250" t="s">
        <v>229</v>
      </c>
      <c r="C75" s="272">
        <v>640113.49</v>
      </c>
      <c r="D75" s="147">
        <v>1</v>
      </c>
      <c r="E75" s="148" t="s">
        <v>230</v>
      </c>
      <c r="F75" s="148" t="s">
        <v>232</v>
      </c>
      <c r="G75" s="58" t="s">
        <v>103</v>
      </c>
      <c r="H75" s="148" t="s">
        <v>233</v>
      </c>
      <c r="I75" s="149">
        <v>319131.62</v>
      </c>
      <c r="J75" s="149">
        <v>319131.62</v>
      </c>
      <c r="K75" s="58" t="s">
        <v>49</v>
      </c>
      <c r="L75" s="148">
        <v>90</v>
      </c>
      <c r="M75" s="149">
        <v>319131.62</v>
      </c>
      <c r="N75" s="149">
        <v>319131.62</v>
      </c>
      <c r="O75" s="150" t="s">
        <v>305</v>
      </c>
      <c r="P75" s="151">
        <v>308845.87</v>
      </c>
      <c r="Q75" s="153">
        <v>0</v>
      </c>
      <c r="R75" s="153">
        <v>0</v>
      </c>
      <c r="S75" s="154">
        <v>0</v>
      </c>
    </row>
    <row r="76" spans="1:19" s="2" customFormat="1" ht="63.75" customHeight="1" thickBot="1" x14ac:dyDescent="0.3">
      <c r="A76" s="275"/>
      <c r="B76" s="251"/>
      <c r="C76" s="273"/>
      <c r="D76" s="181">
        <v>2</v>
      </c>
      <c r="E76" s="176" t="s">
        <v>231</v>
      </c>
      <c r="F76" s="176" t="s">
        <v>234</v>
      </c>
      <c r="G76" s="38" t="s">
        <v>99</v>
      </c>
      <c r="H76" s="176" t="s">
        <v>235</v>
      </c>
      <c r="I76" s="182">
        <v>319496.31</v>
      </c>
      <c r="J76" s="182">
        <v>319496.31</v>
      </c>
      <c r="K76" s="58" t="s">
        <v>49</v>
      </c>
      <c r="L76" s="176">
        <v>90</v>
      </c>
      <c r="M76" s="182">
        <v>318933</v>
      </c>
      <c r="N76" s="182">
        <v>318933</v>
      </c>
      <c r="O76" s="150" t="s">
        <v>303</v>
      </c>
      <c r="P76" s="183">
        <v>159466</v>
      </c>
      <c r="Q76" s="216">
        <v>0</v>
      </c>
      <c r="R76" s="216">
        <v>0</v>
      </c>
      <c r="S76" s="221">
        <v>0</v>
      </c>
    </row>
    <row r="77" spans="1:19" s="2" customFormat="1" ht="45" customHeight="1" x14ac:dyDescent="0.25">
      <c r="A77" s="237" t="s">
        <v>59</v>
      </c>
      <c r="B77" s="251"/>
      <c r="C77" s="273"/>
      <c r="D77" s="237" t="s">
        <v>136</v>
      </c>
      <c r="E77" s="241"/>
      <c r="F77" s="241"/>
      <c r="G77" s="241"/>
      <c r="H77" s="241"/>
      <c r="I77" s="231"/>
      <c r="J77" s="231"/>
      <c r="K77" s="239" t="s">
        <v>354</v>
      </c>
      <c r="L77" s="241"/>
      <c r="M77" s="231"/>
      <c r="N77" s="231"/>
      <c r="O77" s="235"/>
      <c r="P77" s="231"/>
      <c r="Q77" s="231"/>
      <c r="R77" s="231"/>
      <c r="S77" s="233"/>
    </row>
    <row r="78" spans="1:19" s="62" customFormat="1" ht="21" customHeight="1" thickBot="1" x14ac:dyDescent="0.3">
      <c r="A78" s="238"/>
      <c r="B78" s="271"/>
      <c r="C78" s="274"/>
      <c r="D78" s="238"/>
      <c r="E78" s="236"/>
      <c r="F78" s="236"/>
      <c r="G78" s="236"/>
      <c r="H78" s="236"/>
      <c r="I78" s="232"/>
      <c r="J78" s="232"/>
      <c r="K78" s="240"/>
      <c r="L78" s="236"/>
      <c r="M78" s="232"/>
      <c r="N78" s="232"/>
      <c r="O78" s="236"/>
      <c r="P78" s="232"/>
      <c r="Q78" s="232"/>
      <c r="R78" s="232"/>
      <c r="S78" s="234"/>
    </row>
    <row r="79" spans="1:19" s="19" customFormat="1" ht="15.75" thickBot="1" x14ac:dyDescent="0.3">
      <c r="A79" s="139"/>
      <c r="B79" s="136"/>
      <c r="C79" s="88"/>
      <c r="D79" s="86" t="s">
        <v>60</v>
      </c>
      <c r="E79" s="86"/>
      <c r="F79" s="86"/>
      <c r="G79" s="86"/>
      <c r="H79" s="87"/>
      <c r="I79" s="88">
        <f>SUM(I75:I78)</f>
        <v>638627.92999999993</v>
      </c>
      <c r="J79" s="88">
        <f>SUM(J75:J78)</f>
        <v>638627.92999999993</v>
      </c>
      <c r="K79" s="89"/>
      <c r="L79" s="86"/>
      <c r="M79" s="88">
        <f>SUM(M75:M77)</f>
        <v>638064.62</v>
      </c>
      <c r="N79" s="88">
        <f>SUM(N75:N76)</f>
        <v>638064.62</v>
      </c>
      <c r="O79" s="89"/>
      <c r="P79" s="106">
        <f>SUM(P75:P78)</f>
        <v>468311.87</v>
      </c>
      <c r="Q79" s="86">
        <f>SUM(Q78:Q78)</f>
        <v>0</v>
      </c>
      <c r="R79" s="86">
        <f>SUM(R78:R78)</f>
        <v>0</v>
      </c>
      <c r="S79" s="86">
        <f>SUM(S78:S78)</f>
        <v>0</v>
      </c>
    </row>
    <row r="80" spans="1:19" s="19" customFormat="1" ht="16.5" thickBot="1" x14ac:dyDescent="0.3">
      <c r="A80" s="228" t="s">
        <v>241</v>
      </c>
      <c r="B80" s="229"/>
      <c r="C80" s="229"/>
      <c r="D80" s="229"/>
      <c r="E80" s="229"/>
      <c r="F80" s="229"/>
      <c r="G80" s="229"/>
      <c r="H80" s="229"/>
      <c r="I80" s="229"/>
      <c r="J80" s="229"/>
      <c r="K80" s="229"/>
      <c r="L80" s="229"/>
      <c r="M80" s="229"/>
      <c r="N80" s="229"/>
      <c r="O80" s="229"/>
      <c r="P80" s="229"/>
      <c r="Q80" s="229"/>
      <c r="R80" s="229"/>
      <c r="S80" s="230"/>
    </row>
    <row r="81" spans="1:19" s="19" customFormat="1" ht="29.25" customHeight="1" thickBot="1" x14ac:dyDescent="0.3">
      <c r="A81" s="226" t="s">
        <v>343</v>
      </c>
      <c r="B81" s="227"/>
      <c r="C81" s="225">
        <v>1379400</v>
      </c>
      <c r="D81" s="119"/>
      <c r="E81" s="86"/>
      <c r="F81" s="86"/>
      <c r="G81" s="86"/>
      <c r="H81" s="87"/>
      <c r="I81" s="88">
        <f>SUM(I73+I79)</f>
        <v>1413079.06</v>
      </c>
      <c r="J81" s="88">
        <f>SUM(J73+J79)</f>
        <v>1413079.06</v>
      </c>
      <c r="K81" s="89"/>
      <c r="L81" s="86"/>
      <c r="M81" s="88">
        <f>SUM(M73+M79)</f>
        <v>1311779.77</v>
      </c>
      <c r="N81" s="88">
        <f>SUM(N73+N79)</f>
        <v>1311779.77</v>
      </c>
      <c r="O81" s="89"/>
      <c r="P81" s="106">
        <f>SUM(P73+P79)</f>
        <v>972654.98</v>
      </c>
      <c r="Q81" s="86">
        <f>SUM(Q73+Q79)</f>
        <v>0</v>
      </c>
      <c r="R81" s="86">
        <f>SUM(R73+R79)</f>
        <v>0</v>
      </c>
      <c r="S81" s="86">
        <f>SUM(S73+S79)</f>
        <v>0</v>
      </c>
    </row>
    <row r="82" spans="1:19" s="19" customFormat="1" ht="16.5" thickBot="1" x14ac:dyDescent="0.3">
      <c r="A82" s="228" t="s">
        <v>345</v>
      </c>
      <c r="B82" s="229"/>
      <c r="C82" s="229"/>
      <c r="D82" s="229"/>
      <c r="E82" s="229"/>
      <c r="F82" s="229"/>
      <c r="G82" s="229"/>
      <c r="H82" s="229"/>
      <c r="I82" s="229"/>
      <c r="J82" s="229"/>
      <c r="K82" s="229"/>
      <c r="L82" s="229"/>
      <c r="M82" s="229"/>
      <c r="N82" s="229"/>
      <c r="O82" s="229"/>
      <c r="P82" s="229"/>
      <c r="Q82" s="229"/>
      <c r="R82" s="229"/>
      <c r="S82" s="230"/>
    </row>
    <row r="83" spans="1:19" s="2" customFormat="1" ht="90" customHeight="1" x14ac:dyDescent="0.25">
      <c r="A83" s="248" t="s">
        <v>44</v>
      </c>
      <c r="B83" s="250" t="s">
        <v>199</v>
      </c>
      <c r="C83" s="272">
        <v>330000</v>
      </c>
      <c r="D83" s="147">
        <v>1</v>
      </c>
      <c r="E83" s="148" t="s">
        <v>200</v>
      </c>
      <c r="F83" s="148" t="s">
        <v>201</v>
      </c>
      <c r="G83" s="58" t="s">
        <v>103</v>
      </c>
      <c r="H83" s="148" t="s">
        <v>202</v>
      </c>
      <c r="I83" s="149">
        <v>78099.67</v>
      </c>
      <c r="J83" s="149">
        <v>78099.67</v>
      </c>
      <c r="K83" s="58" t="s">
        <v>49</v>
      </c>
      <c r="L83" s="148">
        <v>70</v>
      </c>
      <c r="M83" s="149">
        <v>76825.45</v>
      </c>
      <c r="N83" s="149">
        <v>76825.45</v>
      </c>
      <c r="O83" s="9" t="s">
        <v>329</v>
      </c>
      <c r="P83" s="151"/>
      <c r="Q83" s="153">
        <v>0</v>
      </c>
      <c r="R83" s="153">
        <v>0</v>
      </c>
      <c r="S83" s="154">
        <v>0</v>
      </c>
    </row>
    <row r="84" spans="1:19" s="2" customFormat="1" ht="63.75" customHeight="1" x14ac:dyDescent="0.25">
      <c r="A84" s="249"/>
      <c r="B84" s="251"/>
      <c r="C84" s="273"/>
      <c r="D84" s="147">
        <v>2</v>
      </c>
      <c r="E84" s="148" t="s">
        <v>203</v>
      </c>
      <c r="F84" s="148" t="s">
        <v>205</v>
      </c>
      <c r="G84" s="58" t="s">
        <v>99</v>
      </c>
      <c r="H84" s="148" t="s">
        <v>202</v>
      </c>
      <c r="I84" s="149">
        <v>73500</v>
      </c>
      <c r="J84" s="149">
        <v>73500</v>
      </c>
      <c r="K84" s="58" t="s">
        <v>49</v>
      </c>
      <c r="L84" s="148">
        <v>100</v>
      </c>
      <c r="M84" s="149">
        <v>73398</v>
      </c>
      <c r="N84" s="149">
        <v>73398</v>
      </c>
      <c r="O84" s="9" t="s">
        <v>219</v>
      </c>
      <c r="P84" s="151">
        <v>69450</v>
      </c>
      <c r="Q84" s="153">
        <v>0</v>
      </c>
      <c r="R84" s="153">
        <v>0</v>
      </c>
      <c r="S84" s="154">
        <v>0</v>
      </c>
    </row>
    <row r="85" spans="1:19" s="2" customFormat="1" ht="63.75" customHeight="1" thickBot="1" x14ac:dyDescent="0.3">
      <c r="A85" s="275"/>
      <c r="B85" s="251"/>
      <c r="C85" s="273"/>
      <c r="D85" s="170">
        <v>3</v>
      </c>
      <c r="E85" s="161" t="s">
        <v>204</v>
      </c>
      <c r="F85" s="161" t="s">
        <v>206</v>
      </c>
      <c r="G85" s="161" t="s">
        <v>207</v>
      </c>
      <c r="H85" s="161" t="s">
        <v>202</v>
      </c>
      <c r="I85" s="171">
        <v>52080</v>
      </c>
      <c r="J85" s="171">
        <v>52080</v>
      </c>
      <c r="K85" s="161" t="s">
        <v>45</v>
      </c>
      <c r="L85" s="161"/>
      <c r="M85" s="171"/>
      <c r="N85" s="171"/>
      <c r="O85" s="172"/>
      <c r="P85" s="173"/>
      <c r="Q85" s="219">
        <v>0</v>
      </c>
      <c r="R85" s="219">
        <v>0</v>
      </c>
      <c r="S85" s="222">
        <v>0</v>
      </c>
    </row>
    <row r="86" spans="1:19" s="2" customFormat="1" ht="74.25" customHeight="1" thickBot="1" x14ac:dyDescent="0.3">
      <c r="A86" s="237" t="s">
        <v>59</v>
      </c>
      <c r="B86" s="251"/>
      <c r="C86" s="273"/>
      <c r="D86" s="147">
        <v>4</v>
      </c>
      <c r="E86" s="38" t="s">
        <v>210</v>
      </c>
      <c r="F86" s="38" t="s">
        <v>206</v>
      </c>
      <c r="G86" s="38" t="s">
        <v>215</v>
      </c>
      <c r="H86" s="148" t="s">
        <v>212</v>
      </c>
      <c r="I86" s="149">
        <v>52080</v>
      </c>
      <c r="J86" s="149">
        <v>52080</v>
      </c>
      <c r="K86" s="58" t="s">
        <v>49</v>
      </c>
      <c r="L86" s="148">
        <v>70</v>
      </c>
      <c r="M86" s="149">
        <v>52080</v>
      </c>
      <c r="N86" s="149">
        <v>52080</v>
      </c>
      <c r="O86" s="9" t="s">
        <v>328</v>
      </c>
      <c r="P86" s="169">
        <v>52080</v>
      </c>
      <c r="Q86" s="153">
        <v>0</v>
      </c>
      <c r="R86" s="153">
        <v>0</v>
      </c>
      <c r="S86" s="154">
        <v>0</v>
      </c>
    </row>
    <row r="87" spans="1:19" s="62" customFormat="1" ht="102" customHeight="1" thickBot="1" x14ac:dyDescent="0.3">
      <c r="A87" s="238"/>
      <c r="B87" s="271"/>
      <c r="C87" s="274"/>
      <c r="D87" s="165">
        <v>5</v>
      </c>
      <c r="E87" s="38" t="s">
        <v>211</v>
      </c>
      <c r="F87" s="166" t="s">
        <v>213</v>
      </c>
      <c r="G87" s="166" t="s">
        <v>214</v>
      </c>
      <c r="H87" s="166" t="s">
        <v>216</v>
      </c>
      <c r="I87" s="167">
        <v>68907.56</v>
      </c>
      <c r="J87" s="167">
        <v>68907.56</v>
      </c>
      <c r="K87" s="58" t="s">
        <v>49</v>
      </c>
      <c r="L87" s="162">
        <v>70</v>
      </c>
      <c r="M87" s="163">
        <v>68533.97</v>
      </c>
      <c r="N87" s="163">
        <v>68533.97</v>
      </c>
      <c r="O87" s="9" t="s">
        <v>311</v>
      </c>
      <c r="P87" s="164"/>
      <c r="Q87" s="162">
        <v>0</v>
      </c>
      <c r="R87" s="162">
        <v>0</v>
      </c>
      <c r="S87" s="168">
        <v>0</v>
      </c>
    </row>
    <row r="88" spans="1:19" s="19" customFormat="1" ht="15.75" thickBot="1" x14ac:dyDescent="0.3">
      <c r="A88" s="139"/>
      <c r="B88" s="136"/>
      <c r="C88" s="88"/>
      <c r="D88" s="86" t="s">
        <v>60</v>
      </c>
      <c r="E88" s="86"/>
      <c r="F88" s="86"/>
      <c r="G88" s="86"/>
      <c r="H88" s="87"/>
      <c r="I88" s="88">
        <f>SUM(I83:I87)</f>
        <v>324667.23</v>
      </c>
      <c r="J88" s="88">
        <f>SUM(J83:J87)</f>
        <v>324667.23</v>
      </c>
      <c r="K88" s="89"/>
      <c r="L88" s="86"/>
      <c r="M88" s="88">
        <f>SUM(M83:M87)</f>
        <v>270837.42000000004</v>
      </c>
      <c r="N88" s="88">
        <f>SUM(N83:N87)</f>
        <v>270837.42000000004</v>
      </c>
      <c r="O88" s="89"/>
      <c r="P88" s="106">
        <f>SUM(P83:P87)</f>
        <v>121530</v>
      </c>
      <c r="Q88" s="86">
        <f>SUM(Q87:Q87)</f>
        <v>0</v>
      </c>
      <c r="R88" s="86">
        <f>SUM(R87:R87)</f>
        <v>0</v>
      </c>
      <c r="S88" s="86">
        <f>SUM(S87:S87)</f>
        <v>0</v>
      </c>
    </row>
    <row r="89" spans="1:19" s="19" customFormat="1" ht="16.5" thickBot="1" x14ac:dyDescent="0.3">
      <c r="A89" s="228" t="s">
        <v>323</v>
      </c>
      <c r="B89" s="229"/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29"/>
      <c r="Q89" s="229"/>
      <c r="R89" s="229"/>
      <c r="S89" s="230"/>
    </row>
    <row r="90" spans="1:19" s="19" customFormat="1" ht="29.25" customHeight="1" thickBot="1" x14ac:dyDescent="0.3">
      <c r="A90" s="226" t="s">
        <v>349</v>
      </c>
      <c r="B90" s="227"/>
      <c r="C90" s="225">
        <v>530000</v>
      </c>
      <c r="D90" s="119"/>
      <c r="E90" s="86"/>
      <c r="F90" s="86"/>
      <c r="G90" s="86"/>
      <c r="H90" s="87"/>
      <c r="I90" s="88">
        <f>SUM(I82+I88)</f>
        <v>324667.23</v>
      </c>
      <c r="J90" s="88">
        <f>SUM(J82+J88)</f>
        <v>324667.23</v>
      </c>
      <c r="K90" s="89"/>
      <c r="L90" s="86"/>
      <c r="M90" s="88">
        <f>SUM(M82+M88)</f>
        <v>270837.42000000004</v>
      </c>
      <c r="N90" s="88">
        <f>SUM(N82+N88)</f>
        <v>270837.42000000004</v>
      </c>
      <c r="O90" s="89"/>
      <c r="P90" s="106">
        <f>SUM(P82+P88)</f>
        <v>121530</v>
      </c>
      <c r="Q90" s="86">
        <f>SUM(Q82+Q88)</f>
        <v>0</v>
      </c>
      <c r="R90" s="86">
        <f>SUM(R82+R88)</f>
        <v>0</v>
      </c>
      <c r="S90" s="86">
        <f>SUM(S82+S88)</f>
        <v>0</v>
      </c>
    </row>
    <row r="91" spans="1:19" s="19" customFormat="1" ht="16.5" thickBot="1" x14ac:dyDescent="0.3">
      <c r="A91" s="228" t="s">
        <v>346</v>
      </c>
      <c r="B91" s="229"/>
      <c r="C91" s="229"/>
      <c r="D91" s="229"/>
      <c r="E91" s="229"/>
      <c r="F91" s="229"/>
      <c r="G91" s="229"/>
      <c r="H91" s="229"/>
      <c r="I91" s="229"/>
      <c r="J91" s="229"/>
      <c r="K91" s="229"/>
      <c r="L91" s="229"/>
      <c r="M91" s="229"/>
      <c r="N91" s="229"/>
      <c r="O91" s="229"/>
      <c r="P91" s="229"/>
      <c r="Q91" s="229"/>
      <c r="R91" s="229"/>
      <c r="S91" s="230"/>
    </row>
    <row r="92" spans="1:19" s="2" customFormat="1" ht="75" customHeight="1" thickBot="1" x14ac:dyDescent="0.3">
      <c r="A92" s="175" t="s">
        <v>44</v>
      </c>
      <c r="B92" s="250" t="s">
        <v>240</v>
      </c>
      <c r="C92" s="272">
        <v>70000</v>
      </c>
      <c r="D92" s="147">
        <v>1</v>
      </c>
      <c r="E92" s="148" t="s">
        <v>236</v>
      </c>
      <c r="F92" s="148" t="s">
        <v>237</v>
      </c>
      <c r="G92" s="58" t="s">
        <v>238</v>
      </c>
      <c r="H92" s="111" t="s">
        <v>239</v>
      </c>
      <c r="I92" s="204">
        <v>39097.089999999997</v>
      </c>
      <c r="J92" s="204">
        <v>39097.089999999997</v>
      </c>
      <c r="K92" s="58" t="s">
        <v>49</v>
      </c>
      <c r="L92" s="111">
        <v>90</v>
      </c>
      <c r="M92" s="204">
        <v>39097.089999999997</v>
      </c>
      <c r="N92" s="204">
        <v>39097.089999999997</v>
      </c>
      <c r="O92" s="111" t="s">
        <v>253</v>
      </c>
      <c r="P92" s="205">
        <v>39097.08</v>
      </c>
      <c r="Q92" s="220">
        <v>0</v>
      </c>
      <c r="R92" s="220">
        <v>0</v>
      </c>
      <c r="S92" s="223">
        <v>0</v>
      </c>
    </row>
    <row r="93" spans="1:19" s="2" customFormat="1" ht="74.25" customHeight="1" thickBot="1" x14ac:dyDescent="0.3">
      <c r="A93" s="174" t="s">
        <v>59</v>
      </c>
      <c r="B93" s="251"/>
      <c r="C93" s="273"/>
      <c r="D93" s="174" t="s">
        <v>136</v>
      </c>
      <c r="E93" s="16"/>
      <c r="F93" s="16"/>
      <c r="G93" s="16"/>
      <c r="H93" s="148"/>
      <c r="I93" s="149"/>
      <c r="J93" s="149"/>
      <c r="K93" s="180" t="s">
        <v>355</v>
      </c>
      <c r="L93" s="148"/>
      <c r="M93" s="149"/>
      <c r="N93" s="149"/>
      <c r="O93" s="148"/>
      <c r="P93" s="169"/>
      <c r="Q93" s="151"/>
      <c r="R93" s="151"/>
      <c r="S93" s="152"/>
    </row>
    <row r="94" spans="1:19" s="19" customFormat="1" ht="15.75" thickBot="1" x14ac:dyDescent="0.3">
      <c r="A94" s="139"/>
      <c r="B94" s="136"/>
      <c r="C94" s="88"/>
      <c r="D94" s="86" t="s">
        <v>60</v>
      </c>
      <c r="E94" s="86"/>
      <c r="F94" s="86"/>
      <c r="G94" s="86"/>
      <c r="H94" s="87"/>
      <c r="I94" s="88">
        <f>SUM(I92:I93)</f>
        <v>39097.089999999997</v>
      </c>
      <c r="J94" s="88">
        <f>SUM(J92:J93)</f>
        <v>39097.089999999997</v>
      </c>
      <c r="K94" s="89"/>
      <c r="L94" s="86"/>
      <c r="M94" s="88">
        <f>SUM(M92:M93)</f>
        <v>39097.089999999997</v>
      </c>
      <c r="N94" s="88">
        <f>SUM(N92:N92)</f>
        <v>39097.089999999997</v>
      </c>
      <c r="O94" s="89"/>
      <c r="P94" s="106">
        <f>SUM(P92:P93)</f>
        <v>39097.08</v>
      </c>
      <c r="Q94" s="215">
        <f>SUM(Q92,Q93)</f>
        <v>0</v>
      </c>
      <c r="R94" s="215">
        <f>SUM(R92,R93)</f>
        <v>0</v>
      </c>
      <c r="S94" s="215">
        <f>SUM(S92,S93)</f>
        <v>0</v>
      </c>
    </row>
    <row r="95" spans="1:19" s="19" customFormat="1" ht="16.5" thickBot="1" x14ac:dyDescent="0.3">
      <c r="A95" s="228" t="s">
        <v>336</v>
      </c>
      <c r="B95" s="229"/>
      <c r="C95" s="229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29"/>
      <c r="Q95" s="229"/>
      <c r="R95" s="229"/>
      <c r="S95" s="230"/>
    </row>
    <row r="96" spans="1:19" s="19" customFormat="1" ht="29.25" customHeight="1" thickBot="1" x14ac:dyDescent="0.3">
      <c r="A96" s="226" t="s">
        <v>347</v>
      </c>
      <c r="B96" s="227"/>
      <c r="C96" s="225">
        <v>39097.089999999997</v>
      </c>
      <c r="D96" s="119"/>
      <c r="E96" s="86"/>
      <c r="F96" s="86"/>
      <c r="G96" s="86"/>
      <c r="H96" s="87"/>
      <c r="I96" s="88">
        <f>SUM(I94:I95)</f>
        <v>39097.089999999997</v>
      </c>
      <c r="J96" s="88">
        <f>SUM(J94:J95)</f>
        <v>39097.089999999997</v>
      </c>
      <c r="K96" s="89"/>
      <c r="L96" s="86"/>
      <c r="M96" s="88">
        <f>SUM(M94:M95)</f>
        <v>39097.089999999997</v>
      </c>
      <c r="N96" s="88">
        <f>SUM(N94:N94)</f>
        <v>39097.089999999997</v>
      </c>
      <c r="O96" s="89"/>
      <c r="P96" s="106">
        <f>SUM(P94:P95)</f>
        <v>39097.08</v>
      </c>
      <c r="Q96" s="86">
        <f>SUM(Q88+Q94)</f>
        <v>0</v>
      </c>
      <c r="R96" s="86">
        <f>SUM(R88+R94)</f>
        <v>0</v>
      </c>
      <c r="S96" s="86">
        <f>SUM(S88+S94)</f>
        <v>0</v>
      </c>
    </row>
    <row r="97" spans="1:19" s="19" customFormat="1" ht="16.5" thickBot="1" x14ac:dyDescent="0.3">
      <c r="A97" s="228" t="s">
        <v>348</v>
      </c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30"/>
    </row>
    <row r="98" spans="1:19" ht="16.5" customHeight="1" thickBot="1" x14ac:dyDescent="0.3">
      <c r="A98" s="293" t="s">
        <v>105</v>
      </c>
      <c r="B98" s="294"/>
      <c r="C98" s="294"/>
      <c r="D98" s="294"/>
      <c r="E98" s="294"/>
      <c r="F98" s="294"/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5"/>
    </row>
    <row r="99" spans="1:19" ht="65.25" customHeight="1" x14ac:dyDescent="0.25">
      <c r="A99" s="299" t="s">
        <v>44</v>
      </c>
      <c r="B99" s="250" t="s">
        <v>121</v>
      </c>
      <c r="C99" s="276">
        <v>1955830</v>
      </c>
      <c r="D99" s="108">
        <v>1</v>
      </c>
      <c r="E99" s="74" t="s">
        <v>265</v>
      </c>
      <c r="F99" s="74" t="s">
        <v>107</v>
      </c>
      <c r="G99" s="74" t="s">
        <v>106</v>
      </c>
      <c r="H99" s="108" t="s">
        <v>108</v>
      </c>
      <c r="I99" s="109">
        <v>387597.3</v>
      </c>
      <c r="J99" s="109">
        <v>348837.57</v>
      </c>
      <c r="K99" s="74" t="s">
        <v>49</v>
      </c>
      <c r="L99" s="74">
        <v>94</v>
      </c>
      <c r="M99" s="109">
        <v>387597.3</v>
      </c>
      <c r="N99" s="109">
        <v>348837.57</v>
      </c>
      <c r="O99" s="74" t="s">
        <v>177</v>
      </c>
      <c r="P99" s="64">
        <v>348649.2</v>
      </c>
      <c r="Q99" s="108">
        <v>4</v>
      </c>
      <c r="R99" s="108">
        <v>3</v>
      </c>
      <c r="S99" s="121">
        <v>3</v>
      </c>
    </row>
    <row r="100" spans="1:19" ht="64.5" customHeight="1" x14ac:dyDescent="0.25">
      <c r="A100" s="300"/>
      <c r="B100" s="251"/>
      <c r="C100" s="304"/>
      <c r="D100" s="10">
        <v>2</v>
      </c>
      <c r="E100" s="9" t="s">
        <v>266</v>
      </c>
      <c r="F100" s="9" t="s">
        <v>109</v>
      </c>
      <c r="G100" s="9" t="s">
        <v>119</v>
      </c>
      <c r="H100" s="10" t="s">
        <v>110</v>
      </c>
      <c r="I100" s="24">
        <v>121950</v>
      </c>
      <c r="J100" s="24">
        <v>109755</v>
      </c>
      <c r="K100" s="58" t="s">
        <v>49</v>
      </c>
      <c r="L100" s="9">
        <v>85</v>
      </c>
      <c r="M100" s="24">
        <v>121950</v>
      </c>
      <c r="N100" s="24">
        <v>109755</v>
      </c>
      <c r="O100" s="9" t="s">
        <v>178</v>
      </c>
      <c r="P100" s="30">
        <v>109615.5</v>
      </c>
      <c r="Q100" s="10">
        <v>4</v>
      </c>
      <c r="R100" s="10">
        <v>3</v>
      </c>
      <c r="S100" s="122">
        <v>3</v>
      </c>
    </row>
    <row r="101" spans="1:19" ht="66" customHeight="1" x14ac:dyDescent="0.25">
      <c r="A101" s="300"/>
      <c r="B101" s="251"/>
      <c r="C101" s="304"/>
      <c r="D101" s="3">
        <v>3</v>
      </c>
      <c r="E101" s="14" t="s">
        <v>267</v>
      </c>
      <c r="F101" s="14" t="s">
        <v>111</v>
      </c>
      <c r="G101" s="14" t="s">
        <v>118</v>
      </c>
      <c r="H101" s="3" t="s">
        <v>112</v>
      </c>
      <c r="I101" s="25">
        <v>391078.6</v>
      </c>
      <c r="J101" s="25">
        <v>351970.74</v>
      </c>
      <c r="K101" s="14" t="s">
        <v>49</v>
      </c>
      <c r="L101" s="14">
        <v>97</v>
      </c>
      <c r="M101" s="25">
        <v>391078.6</v>
      </c>
      <c r="N101" s="25">
        <v>351970.74</v>
      </c>
      <c r="O101" s="14" t="s">
        <v>188</v>
      </c>
      <c r="P101" s="65">
        <v>351841.23</v>
      </c>
      <c r="Q101" s="3">
        <v>6</v>
      </c>
      <c r="R101" s="3">
        <v>3</v>
      </c>
      <c r="S101" s="123">
        <v>3</v>
      </c>
    </row>
    <row r="102" spans="1:19" ht="96" customHeight="1" x14ac:dyDescent="0.25">
      <c r="A102" s="300"/>
      <c r="B102" s="251"/>
      <c r="C102" s="304"/>
      <c r="D102" s="10">
        <v>4</v>
      </c>
      <c r="E102" s="9" t="s">
        <v>268</v>
      </c>
      <c r="F102" s="9" t="s">
        <v>113</v>
      </c>
      <c r="G102" s="9" t="s">
        <v>114</v>
      </c>
      <c r="H102" s="10" t="s">
        <v>115</v>
      </c>
      <c r="I102" s="24">
        <v>389412</v>
      </c>
      <c r="J102" s="24">
        <v>350470.8</v>
      </c>
      <c r="K102" s="9" t="s">
        <v>49</v>
      </c>
      <c r="L102" s="9">
        <v>55</v>
      </c>
      <c r="M102" s="24">
        <v>389412</v>
      </c>
      <c r="N102" s="24">
        <v>350470.8</v>
      </c>
      <c r="O102" s="9" t="s">
        <v>179</v>
      </c>
      <c r="P102" s="30">
        <v>350361</v>
      </c>
      <c r="Q102" s="10">
        <v>0</v>
      </c>
      <c r="R102" s="10" t="s">
        <v>173</v>
      </c>
      <c r="S102" s="122" t="s">
        <v>173</v>
      </c>
    </row>
    <row r="103" spans="1:19" ht="66.75" customHeight="1" thickBot="1" x14ac:dyDescent="0.3">
      <c r="A103" s="301"/>
      <c r="B103" s="251"/>
      <c r="C103" s="304"/>
      <c r="D103" s="113">
        <v>5</v>
      </c>
      <c r="E103" s="15" t="s">
        <v>269</v>
      </c>
      <c r="F103" s="15" t="s">
        <v>116</v>
      </c>
      <c r="G103" s="15" t="s">
        <v>117</v>
      </c>
      <c r="H103" s="113" t="s">
        <v>120</v>
      </c>
      <c r="I103" s="114">
        <v>228921</v>
      </c>
      <c r="J103" s="114">
        <v>206028.9</v>
      </c>
      <c r="K103" s="115" t="s">
        <v>49</v>
      </c>
      <c r="L103" s="15">
        <v>59</v>
      </c>
      <c r="M103" s="114">
        <v>221921</v>
      </c>
      <c r="N103" s="114">
        <v>199728.9</v>
      </c>
      <c r="O103" s="15" t="s">
        <v>180</v>
      </c>
      <c r="P103" s="66">
        <v>198810</v>
      </c>
      <c r="Q103" s="113">
        <v>0</v>
      </c>
      <c r="R103" s="113" t="s">
        <v>173</v>
      </c>
      <c r="S103" s="124" t="s">
        <v>173</v>
      </c>
    </row>
    <row r="104" spans="1:19" s="2" customFormat="1" ht="63" customHeight="1" x14ac:dyDescent="0.25">
      <c r="A104" s="299" t="s">
        <v>59</v>
      </c>
      <c r="B104" s="251"/>
      <c r="C104" s="304"/>
      <c r="D104" s="18">
        <v>6</v>
      </c>
      <c r="E104" s="18" t="s">
        <v>122</v>
      </c>
      <c r="F104" s="18" t="s">
        <v>123</v>
      </c>
      <c r="G104" s="18" t="s">
        <v>124</v>
      </c>
      <c r="H104" s="18" t="s">
        <v>125</v>
      </c>
      <c r="I104" s="28">
        <v>243750</v>
      </c>
      <c r="J104" s="28">
        <v>219375</v>
      </c>
      <c r="K104" s="18" t="s">
        <v>45</v>
      </c>
      <c r="L104" s="18"/>
      <c r="M104" s="28"/>
      <c r="N104" s="28"/>
      <c r="O104" s="18"/>
      <c r="P104" s="28"/>
      <c r="Q104" s="28"/>
      <c r="R104" s="28"/>
      <c r="S104" s="110"/>
    </row>
    <row r="105" spans="1:19" s="2" customFormat="1" ht="69" customHeight="1" thickBot="1" x14ac:dyDescent="0.3">
      <c r="A105" s="300"/>
      <c r="B105" s="251"/>
      <c r="C105" s="304"/>
      <c r="D105" s="14">
        <v>7</v>
      </c>
      <c r="E105" s="14" t="s">
        <v>126</v>
      </c>
      <c r="F105" s="14" t="s">
        <v>127</v>
      </c>
      <c r="G105" s="14" t="s">
        <v>128</v>
      </c>
      <c r="H105" s="14" t="s">
        <v>129</v>
      </c>
      <c r="I105" s="65">
        <v>335922.44</v>
      </c>
      <c r="J105" s="65">
        <v>302330.2</v>
      </c>
      <c r="K105" s="35" t="s">
        <v>134</v>
      </c>
      <c r="L105" s="14"/>
      <c r="M105" s="65"/>
      <c r="N105" s="65"/>
      <c r="O105" s="14"/>
      <c r="P105" s="65"/>
      <c r="Q105" s="14"/>
      <c r="R105" s="14"/>
      <c r="S105" s="72"/>
    </row>
    <row r="106" spans="1:19" s="2" customFormat="1" ht="64.5" customHeight="1" thickBot="1" x14ac:dyDescent="0.3">
      <c r="A106" s="301"/>
      <c r="B106" s="251"/>
      <c r="C106" s="304"/>
      <c r="D106" s="38">
        <v>8</v>
      </c>
      <c r="E106" s="38" t="s">
        <v>130</v>
      </c>
      <c r="F106" s="38" t="s">
        <v>131</v>
      </c>
      <c r="G106" s="38" t="s">
        <v>132</v>
      </c>
      <c r="H106" s="38" t="s">
        <v>133</v>
      </c>
      <c r="I106" s="39">
        <v>389286</v>
      </c>
      <c r="J106" s="39">
        <v>350357.4</v>
      </c>
      <c r="K106" s="111" t="s">
        <v>49</v>
      </c>
      <c r="L106" s="38">
        <v>85</v>
      </c>
      <c r="M106" s="39">
        <v>389286</v>
      </c>
      <c r="N106" s="39">
        <v>343282.29</v>
      </c>
      <c r="O106" s="38" t="s">
        <v>181</v>
      </c>
      <c r="P106" s="39">
        <v>343162.2</v>
      </c>
      <c r="Q106" s="38">
        <v>5</v>
      </c>
      <c r="R106" s="10" t="s">
        <v>173</v>
      </c>
      <c r="S106" s="112">
        <v>5</v>
      </c>
    </row>
    <row r="107" spans="1:19" s="42" customFormat="1" ht="66.75" customHeight="1" thickBot="1" x14ac:dyDescent="0.3">
      <c r="A107" s="135" t="s">
        <v>135</v>
      </c>
      <c r="B107" s="251"/>
      <c r="C107" s="277"/>
      <c r="D107" s="63" t="s">
        <v>136</v>
      </c>
      <c r="E107" s="116"/>
      <c r="F107" s="116"/>
      <c r="G107" s="116"/>
      <c r="H107" s="116"/>
      <c r="I107" s="117"/>
      <c r="J107" s="117"/>
      <c r="K107" s="116" t="s">
        <v>358</v>
      </c>
      <c r="L107" s="116"/>
      <c r="M107" s="117"/>
      <c r="N107" s="117"/>
      <c r="O107" s="116"/>
      <c r="P107" s="117"/>
      <c r="Q107" s="116"/>
      <c r="R107" s="116"/>
      <c r="S107" s="118"/>
    </row>
    <row r="108" spans="1:19" s="19" customFormat="1" ht="15.75" thickBot="1" x14ac:dyDescent="0.3">
      <c r="A108" s="138"/>
      <c r="B108" s="137"/>
      <c r="C108" s="22"/>
      <c r="D108" s="20" t="s">
        <v>60</v>
      </c>
      <c r="E108" s="20"/>
      <c r="F108" s="20"/>
      <c r="G108" s="20"/>
      <c r="H108" s="40"/>
      <c r="I108" s="22">
        <f>SUM(I99:I107)</f>
        <v>2487917.34</v>
      </c>
      <c r="J108" s="22">
        <f>SUM(J99:J107)</f>
        <v>2239125.61</v>
      </c>
      <c r="K108" s="21"/>
      <c r="L108" s="20"/>
      <c r="M108" s="22">
        <f>SUM(M99:M107)</f>
        <v>1901244.9</v>
      </c>
      <c r="N108" s="22">
        <f>SUM(N99:N107)</f>
        <v>1704045.3</v>
      </c>
      <c r="O108" s="21"/>
      <c r="P108" s="80">
        <f>SUM(P99:P106)</f>
        <v>1702439.13</v>
      </c>
      <c r="Q108" s="119">
        <f>SUM(Q99:Q106)</f>
        <v>19</v>
      </c>
      <c r="R108" s="119">
        <f>SUM(R99:R106)</f>
        <v>9</v>
      </c>
      <c r="S108" s="119">
        <f>SUM(S99:S106)</f>
        <v>14</v>
      </c>
    </row>
    <row r="109" spans="1:19" s="19" customFormat="1" ht="18" thickBot="1" x14ac:dyDescent="0.35">
      <c r="A109" s="296" t="s">
        <v>185</v>
      </c>
      <c r="B109" s="297"/>
      <c r="C109" s="297"/>
      <c r="D109" s="297"/>
      <c r="E109" s="297"/>
      <c r="F109" s="297"/>
      <c r="G109" s="297"/>
      <c r="H109" s="297"/>
      <c r="I109" s="297"/>
      <c r="J109" s="297"/>
      <c r="K109" s="297"/>
      <c r="L109" s="297"/>
      <c r="M109" s="297"/>
      <c r="N109" s="297"/>
      <c r="O109" s="297"/>
      <c r="P109" s="297"/>
      <c r="Q109" s="297"/>
      <c r="R109" s="297"/>
      <c r="S109" s="298"/>
    </row>
    <row r="110" spans="1:19" ht="15.75" customHeight="1" thickBot="1" x14ac:dyDescent="0.3">
      <c r="A110" s="293" t="s">
        <v>166</v>
      </c>
      <c r="B110" s="294"/>
      <c r="C110" s="294"/>
      <c r="D110" s="294"/>
      <c r="E110" s="294"/>
      <c r="F110" s="294"/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5"/>
    </row>
    <row r="111" spans="1:19" s="33" customFormat="1" ht="86.25" customHeight="1" x14ac:dyDescent="0.25">
      <c r="A111" s="284"/>
      <c r="B111" s="281" t="s">
        <v>150</v>
      </c>
      <c r="C111" s="287">
        <v>1979987</v>
      </c>
      <c r="D111" s="43">
        <v>1</v>
      </c>
      <c r="E111" s="43" t="s">
        <v>137</v>
      </c>
      <c r="F111" s="43" t="s">
        <v>138</v>
      </c>
      <c r="G111" s="43" t="s">
        <v>139</v>
      </c>
      <c r="H111" s="43" t="s">
        <v>140</v>
      </c>
      <c r="I111" s="44">
        <v>503370</v>
      </c>
      <c r="J111" s="44">
        <v>503370</v>
      </c>
      <c r="K111" s="43" t="s">
        <v>46</v>
      </c>
      <c r="L111" s="43"/>
      <c r="M111" s="262" t="s">
        <v>147</v>
      </c>
      <c r="N111" s="263"/>
      <c r="O111" s="263"/>
      <c r="P111" s="263"/>
      <c r="Q111" s="263"/>
      <c r="R111" s="263"/>
      <c r="S111" s="264"/>
    </row>
    <row r="112" spans="1:19" s="33" customFormat="1" ht="33" customHeight="1" x14ac:dyDescent="0.25">
      <c r="A112" s="285"/>
      <c r="B112" s="282"/>
      <c r="C112" s="288"/>
      <c r="D112" s="12">
        <v>2</v>
      </c>
      <c r="E112" s="12" t="s">
        <v>141</v>
      </c>
      <c r="F112" s="12" t="s">
        <v>143</v>
      </c>
      <c r="G112" s="12" t="s">
        <v>144</v>
      </c>
      <c r="H112" s="12" t="s">
        <v>140</v>
      </c>
      <c r="I112" s="37">
        <v>947747.6</v>
      </c>
      <c r="J112" s="37">
        <v>947747.6</v>
      </c>
      <c r="K112" s="12"/>
      <c r="L112" s="12">
        <v>52</v>
      </c>
      <c r="M112" s="265"/>
      <c r="N112" s="266"/>
      <c r="O112" s="266"/>
      <c r="P112" s="266"/>
      <c r="Q112" s="266"/>
      <c r="R112" s="266"/>
      <c r="S112" s="267"/>
    </row>
    <row r="113" spans="1:19" s="33" customFormat="1" ht="92.25" customHeight="1" thickBot="1" x14ac:dyDescent="0.3">
      <c r="A113" s="286"/>
      <c r="B113" s="283"/>
      <c r="C113" s="289"/>
      <c r="D113" s="17">
        <v>3</v>
      </c>
      <c r="E113" s="17" t="s">
        <v>142</v>
      </c>
      <c r="F113" s="17" t="s">
        <v>146</v>
      </c>
      <c r="G113" s="17" t="s">
        <v>145</v>
      </c>
      <c r="H113" s="17" t="s">
        <v>140</v>
      </c>
      <c r="I113" s="45">
        <v>849569</v>
      </c>
      <c r="J113" s="45">
        <v>849569</v>
      </c>
      <c r="K113" s="17"/>
      <c r="L113" s="17">
        <v>48</v>
      </c>
      <c r="M113" s="268"/>
      <c r="N113" s="269"/>
      <c r="O113" s="269"/>
      <c r="P113" s="269"/>
      <c r="Q113" s="269"/>
      <c r="R113" s="269"/>
      <c r="S113" s="270"/>
    </row>
    <row r="114" spans="1:19" ht="63.75" customHeight="1" thickBot="1" x14ac:dyDescent="0.3">
      <c r="A114" s="299" t="s">
        <v>149</v>
      </c>
      <c r="B114" s="281" t="s">
        <v>148</v>
      </c>
      <c r="C114" s="287">
        <v>1979987</v>
      </c>
      <c r="D114" s="46">
        <v>1</v>
      </c>
      <c r="E114" s="46" t="s">
        <v>151</v>
      </c>
      <c r="F114" s="46" t="s">
        <v>146</v>
      </c>
      <c r="G114" s="46" t="s">
        <v>145</v>
      </c>
      <c r="H114" s="46" t="s">
        <v>152</v>
      </c>
      <c r="I114" s="47">
        <v>799976</v>
      </c>
      <c r="J114" s="47">
        <v>799976</v>
      </c>
      <c r="K114" s="115" t="s">
        <v>49</v>
      </c>
      <c r="L114" s="46">
        <v>43</v>
      </c>
      <c r="M114" s="47">
        <v>799976</v>
      </c>
      <c r="N114" s="47">
        <v>799976</v>
      </c>
      <c r="O114" s="143" t="s">
        <v>191</v>
      </c>
      <c r="P114" s="187">
        <v>763739.8</v>
      </c>
      <c r="Q114" s="14" t="s">
        <v>173</v>
      </c>
      <c r="R114" s="14" t="s">
        <v>173</v>
      </c>
      <c r="S114" s="72" t="s">
        <v>173</v>
      </c>
    </row>
    <row r="115" spans="1:19" ht="63" customHeight="1" thickBot="1" x14ac:dyDescent="0.3">
      <c r="A115" s="300"/>
      <c r="B115" s="282"/>
      <c r="C115" s="288"/>
      <c r="D115" s="9">
        <v>2</v>
      </c>
      <c r="E115" s="9" t="s">
        <v>153</v>
      </c>
      <c r="F115" s="9" t="s">
        <v>143</v>
      </c>
      <c r="G115" s="9" t="s">
        <v>144</v>
      </c>
      <c r="H115" s="9" t="s">
        <v>152</v>
      </c>
      <c r="I115" s="30">
        <v>800000</v>
      </c>
      <c r="J115" s="30">
        <v>800000</v>
      </c>
      <c r="K115" s="115" t="s">
        <v>49</v>
      </c>
      <c r="L115" s="9">
        <v>49</v>
      </c>
      <c r="M115" s="30">
        <v>800000</v>
      </c>
      <c r="N115" s="30">
        <v>800000</v>
      </c>
      <c r="O115" s="9" t="s">
        <v>273</v>
      </c>
      <c r="P115" s="186">
        <v>770590.97</v>
      </c>
      <c r="Q115" s="9" t="s">
        <v>173</v>
      </c>
      <c r="R115" s="9" t="s">
        <v>173</v>
      </c>
      <c r="S115" s="91" t="s">
        <v>173</v>
      </c>
    </row>
    <row r="116" spans="1:19" ht="78" customHeight="1" thickBot="1" x14ac:dyDescent="0.3">
      <c r="A116" s="302"/>
      <c r="B116" s="303"/>
      <c r="C116" s="305"/>
      <c r="D116" s="48">
        <v>3</v>
      </c>
      <c r="E116" s="48" t="s">
        <v>154</v>
      </c>
      <c r="F116" s="48" t="s">
        <v>138</v>
      </c>
      <c r="G116" s="48" t="s">
        <v>139</v>
      </c>
      <c r="H116" s="48" t="s">
        <v>152</v>
      </c>
      <c r="I116" s="56">
        <v>349836</v>
      </c>
      <c r="J116" s="56">
        <v>349836</v>
      </c>
      <c r="K116" s="115" t="s">
        <v>49</v>
      </c>
      <c r="L116" s="48">
        <v>47</v>
      </c>
      <c r="M116" s="56">
        <v>349836</v>
      </c>
      <c r="N116" s="56">
        <v>349836</v>
      </c>
      <c r="O116" s="143" t="s">
        <v>190</v>
      </c>
      <c r="P116" s="188">
        <v>341555.09</v>
      </c>
      <c r="Q116" s="14" t="s">
        <v>173</v>
      </c>
      <c r="R116" s="14" t="s">
        <v>173</v>
      </c>
      <c r="S116" s="72" t="s">
        <v>173</v>
      </c>
    </row>
    <row r="117" spans="1:19" s="19" customFormat="1" ht="15.75" thickBot="1" x14ac:dyDescent="0.3">
      <c r="A117" s="138"/>
      <c r="B117" s="140"/>
      <c r="C117" s="141"/>
      <c r="D117" s="20" t="s">
        <v>60</v>
      </c>
      <c r="E117" s="20"/>
      <c r="F117" s="20"/>
      <c r="G117" s="20"/>
      <c r="H117" s="40"/>
      <c r="I117" s="22">
        <f>SUM(I114:I116)</f>
        <v>1949812</v>
      </c>
      <c r="J117" s="22">
        <f>SUM(J114:J116)</f>
        <v>1949812</v>
      </c>
      <c r="K117" s="21"/>
      <c r="L117" s="20"/>
      <c r="M117" s="22">
        <f>SUM(M114:M116)</f>
        <v>1949812</v>
      </c>
      <c r="N117" s="22">
        <f>SUM(N114:N116)</f>
        <v>1949812</v>
      </c>
      <c r="O117" s="21"/>
      <c r="P117" s="104">
        <f>SUM(P114:P116)</f>
        <v>1875885.86</v>
      </c>
      <c r="Q117" s="20"/>
      <c r="R117" s="20"/>
      <c r="S117" s="105"/>
    </row>
    <row r="118" spans="1:19" s="19" customFormat="1" ht="16.5" thickBot="1" x14ac:dyDescent="0.3">
      <c r="A118" s="228" t="s">
        <v>334</v>
      </c>
      <c r="B118" s="229"/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29"/>
      <c r="Q118" s="229"/>
      <c r="R118" s="229"/>
      <c r="S118" s="230"/>
    </row>
  </sheetData>
  <mergeCells count="107">
    <mergeCell ref="A104:A106"/>
    <mergeCell ref="A99:A103"/>
    <mergeCell ref="A114:A116"/>
    <mergeCell ref="B114:B116"/>
    <mergeCell ref="C83:C87"/>
    <mergeCell ref="C99:C107"/>
    <mergeCell ref="C114:C116"/>
    <mergeCell ref="B111:B113"/>
    <mergeCell ref="A111:A113"/>
    <mergeCell ref="C111:C113"/>
    <mergeCell ref="O2:O3"/>
    <mergeCell ref="C2:C3"/>
    <mergeCell ref="D2:D3"/>
    <mergeCell ref="E2:E3"/>
    <mergeCell ref="F2:F3"/>
    <mergeCell ref="C9:C26"/>
    <mergeCell ref="K2:K3"/>
    <mergeCell ref="J2:J3"/>
    <mergeCell ref="A28:S28"/>
    <mergeCell ref="B83:B87"/>
    <mergeCell ref="A83:A85"/>
    <mergeCell ref="A48:A58"/>
    <mergeCell ref="B48:B59"/>
    <mergeCell ref="B5:B6"/>
    <mergeCell ref="C5:C6"/>
    <mergeCell ref="A8:S8"/>
    <mergeCell ref="A110:S110"/>
    <mergeCell ref="A109:S109"/>
    <mergeCell ref="A89:S89"/>
    <mergeCell ref="A86:A87"/>
    <mergeCell ref="A98:S98"/>
    <mergeCell ref="A61:S61"/>
    <mergeCell ref="A71:A72"/>
    <mergeCell ref="C71:C72"/>
    <mergeCell ref="A74:S74"/>
    <mergeCell ref="A45:S45"/>
    <mergeCell ref="A68:S68"/>
    <mergeCell ref="B29:B33"/>
    <mergeCell ref="C29:C33"/>
    <mergeCell ref="A62:A64"/>
    <mergeCell ref="B62:B66"/>
    <mergeCell ref="C62:C66"/>
    <mergeCell ref="A65:A66"/>
    <mergeCell ref="C48:C59"/>
    <mergeCell ref="A29:A30"/>
    <mergeCell ref="A35:S35"/>
    <mergeCell ref="B38:B39"/>
    <mergeCell ref="C38:C39"/>
    <mergeCell ref="B42:B43"/>
    <mergeCell ref="C42:C43"/>
    <mergeCell ref="A37:S37"/>
    <mergeCell ref="A47:S47"/>
    <mergeCell ref="A46:B46"/>
    <mergeCell ref="A36:B36"/>
    <mergeCell ref="A1:S1"/>
    <mergeCell ref="A4:S4"/>
    <mergeCell ref="A23:A26"/>
    <mergeCell ref="B9:B26"/>
    <mergeCell ref="A9:A22"/>
    <mergeCell ref="L2:L3"/>
    <mergeCell ref="M2:M3"/>
    <mergeCell ref="N2:N3"/>
    <mergeCell ref="Q2:Q3"/>
    <mergeCell ref="R2:S2"/>
    <mergeCell ref="H2:H3"/>
    <mergeCell ref="I2:I3"/>
    <mergeCell ref="A2:A3"/>
    <mergeCell ref="B2:B3"/>
    <mergeCell ref="P2:P3"/>
    <mergeCell ref="G2:G3"/>
    <mergeCell ref="A41:S41"/>
    <mergeCell ref="A69:B69"/>
    <mergeCell ref="A70:S70"/>
    <mergeCell ref="A81:B81"/>
    <mergeCell ref="A82:S82"/>
    <mergeCell ref="A118:S118"/>
    <mergeCell ref="D77:D78"/>
    <mergeCell ref="K77:K78"/>
    <mergeCell ref="E77:E78"/>
    <mergeCell ref="F77:F78"/>
    <mergeCell ref="G77:G78"/>
    <mergeCell ref="H77:H78"/>
    <mergeCell ref="I77:I78"/>
    <mergeCell ref="J77:J78"/>
    <mergeCell ref="L77:L78"/>
    <mergeCell ref="M111:S113"/>
    <mergeCell ref="B71:B72"/>
    <mergeCell ref="B99:B107"/>
    <mergeCell ref="B92:B93"/>
    <mergeCell ref="C92:C93"/>
    <mergeCell ref="A95:S95"/>
    <mergeCell ref="C75:C78"/>
    <mergeCell ref="A77:A78"/>
    <mergeCell ref="A80:S80"/>
    <mergeCell ref="A75:A76"/>
    <mergeCell ref="A96:B96"/>
    <mergeCell ref="A97:S97"/>
    <mergeCell ref="R77:R78"/>
    <mergeCell ref="S77:S78"/>
    <mergeCell ref="A90:B90"/>
    <mergeCell ref="A91:S91"/>
    <mergeCell ref="M77:M78"/>
    <mergeCell ref="N77:N78"/>
    <mergeCell ref="O77:O78"/>
    <mergeCell ref="P77:P78"/>
    <mergeCell ref="Q77:Q78"/>
    <mergeCell ref="B75:B78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D1" sqref="A1:XFD16"/>
    </sheetView>
  </sheetViews>
  <sheetFormatPr defaultRowHeight="15" x14ac:dyDescent="0.25"/>
  <cols>
    <col min="2" max="2" width="27.85546875" customWidth="1"/>
    <col min="3" max="3" width="19.140625" customWidth="1"/>
    <col min="6" max="6" width="18.140625" customWidth="1"/>
    <col min="8" max="8" width="30.42578125" customWidth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2025-01-21T13:37:20Z</cp:lastPrinted>
  <dcterms:created xsi:type="dcterms:W3CDTF">2020-11-11T12:09:14Z</dcterms:created>
  <dcterms:modified xsi:type="dcterms:W3CDTF">2025-03-05T13:54:17Z</dcterms:modified>
</cp:coreProperties>
</file>